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0480" windowHeight="15160" tabRatio="748" firstSheet="1" activeTab="1"/>
  </bookViews>
  <sheets>
    <sheet name="Convert info" sheetId="1" state="hidden" r:id="rId1"/>
    <sheet name="Table S1" sheetId="2" r:id="rId2"/>
    <sheet name="Table S2" sheetId="3" r:id="rId3"/>
    <sheet name="Table S3" sheetId="4" r:id="rId4"/>
    <sheet name="Table S4" sheetId="5" r:id="rId5"/>
    <sheet name="Table S5" sheetId="6" r:id="rId6"/>
    <sheet name="Table S6" sheetId="7" r:id="rId7"/>
  </sheets>
  <definedNames>
    <definedName name="_xlnm.Print_Area" localSheetId="1">'Table S1'!$A$1:$AG$35</definedName>
    <definedName name="_xlnm.Print_Area" localSheetId="2">'Table S2'!$A$1:$AI$69</definedName>
    <definedName name="_xlnm.Print_Area" localSheetId="3">'Table S3'!$A$1:$R$39</definedName>
    <definedName name="_xlnm.Print_Area" localSheetId="5">'Table S5'!$A$1:$G$14</definedName>
    <definedName name="_xlnm.Print_Area" localSheetId="6">'Table S6'!$A$1:$O$35</definedName>
    <definedName name="Samulille_ENGAGE_HDL_tulokset_9">'Table S3'!#REF!</definedName>
    <definedName name="Samulille_ENGAGE_LDL_tulokset_9">'Table S3'!#REF!</definedName>
    <definedName name="Samulille_ENGAGE_lnTG_tulokset_9">'Table S3'!#REF!</definedName>
    <definedName name="Samulille_ENGAGE_TC_tulokset_9">'Table S3'!#REF!</definedName>
  </definedNames>
  <calcPr fullCalcOnLoad="1"/>
</workbook>
</file>

<file path=xl/sharedStrings.xml><?xml version="1.0" encoding="utf-8"?>
<sst xmlns="http://schemas.openxmlformats.org/spreadsheetml/2006/main" count="2170" uniqueCount="936">
  <si>
    <t xml:space="preserve"> whole blood (S4: non-fasting, F4: fasting)</t>
  </si>
  <si>
    <t>75g OGTT (fasting, 30 min, 120 min), EDTA blood</t>
  </si>
  <si>
    <r>
      <t>Table S4. Associations with HbA</t>
    </r>
    <r>
      <rPr>
        <b/>
        <u val="single"/>
        <vertAlign val="subscript"/>
        <sz val="12"/>
        <color indexed="8"/>
        <rFont val="Arial"/>
        <family val="0"/>
      </rPr>
      <t>1C</t>
    </r>
    <r>
      <rPr>
        <b/>
        <u val="single"/>
        <sz val="12"/>
        <color indexed="8"/>
        <rFont val="Arial"/>
        <family val="0"/>
      </rPr>
      <t xml:space="preserve"> of ten independent loci conditioned on hematologic and iron parameters</t>
    </r>
  </si>
  <si>
    <r>
      <t>Table S2. Associations with HbA</t>
    </r>
    <r>
      <rPr>
        <b/>
        <u val="single"/>
        <vertAlign val="subscript"/>
        <sz val="12"/>
        <rFont val="Arial"/>
        <family val="0"/>
      </rPr>
      <t>1C</t>
    </r>
    <r>
      <rPr>
        <b/>
        <u val="single"/>
        <sz val="12"/>
        <rFont val="Arial"/>
        <family val="0"/>
      </rPr>
      <t xml:space="preserve"> of ten Independent loci in individual cohorts</t>
    </r>
  </si>
  <si>
    <t>N Cases/controls</t>
  </si>
  <si>
    <t>% of MI</t>
  </si>
  <si>
    <t>Genomic Control Lambda</t>
  </si>
  <si>
    <t>0.95 (0.92-1.99)</t>
  </si>
  <si>
    <r>
      <t>1</t>
    </r>
    <r>
      <rPr>
        <sz val="11"/>
        <rFont val="Arial"/>
        <family val="0"/>
      </rPr>
      <t xml:space="preserve"> Results for fasting glucose, insulin and HOMA-B and HOMA-IR are from Dupuis et al (Nat. Genet, 2010). For the 2-hr analyses we present BMI-adjusted results for consistency with the convention used in Saxena et al (Nat Gen, 2010).</t>
    </r>
  </si>
  <si>
    <r>
      <t>2</t>
    </r>
    <r>
      <rPr>
        <sz val="11"/>
        <rFont val="Arial"/>
        <family val="0"/>
      </rPr>
      <t xml:space="preserve"> Results for BMI associations are from Willer et al (Nat Genet, 2009)</t>
    </r>
  </si>
  <si>
    <t>Wellcome Trust Sanger Institute, Cambridge, UK</t>
  </si>
  <si>
    <t>1.271 [0.925-1.745]</t>
  </si>
  <si>
    <t>1.02 [0.918-1.134]</t>
  </si>
  <si>
    <t>0.928 [0.738-1.166]</t>
  </si>
  <si>
    <t>1.053 [0.808-1.371]</t>
  </si>
  <si>
    <t>1.053 [0.794-1.396]</t>
  </si>
  <si>
    <t>1.183 [0.792-1.768]</t>
  </si>
  <si>
    <t>1.368 [0.926-2.021]</t>
  </si>
  <si>
    <t>MAF &gt; 1%</t>
  </si>
  <si>
    <t>DATA ANALYSIS</t>
  </si>
  <si>
    <t>Number of SNPs in analysis</t>
  </si>
  <si>
    <t>Trait transformation HbA1C</t>
  </si>
  <si>
    <t>No personal or sibling history of CAD before age 66 years</t>
  </si>
  <si>
    <t>age, sex</t>
  </si>
  <si>
    <t>Score test (FastAssoc)</t>
  </si>
  <si>
    <t>0.042 (0.009)</t>
  </si>
  <si>
    <t>0.043 (0.009)</t>
  </si>
  <si>
    <t>0.041 (0.009)</t>
  </si>
  <si>
    <t>0.100 (0.026)</t>
  </si>
  <si>
    <t>0.098 (0.026)</t>
  </si>
  <si>
    <t>0.108 (0.025)</t>
  </si>
  <si>
    <t>0.105 (0.025)</t>
  </si>
  <si>
    <t>0.105 (0.026)</t>
  </si>
  <si>
    <t>0.101(0.031)</t>
  </si>
  <si>
    <t>0.020 (0.008)</t>
  </si>
  <si>
    <t>0.023 (0.008)</t>
  </si>
  <si>
    <t>0.021 (0.008)</t>
  </si>
  <si>
    <t>0.012 (0.008)</t>
  </si>
  <si>
    <t>TUBGCP3/ATP11A</t>
  </si>
  <si>
    <t>0.035 (0.007)</t>
  </si>
  <si>
    <t>0.036 (0.007)</t>
  </si>
  <si>
    <t>0.034 (0.007)</t>
  </si>
  <si>
    <t>0.036 (0.008)</t>
  </si>
  <si>
    <t>1.01 [0.91-1.11]</t>
  </si>
  <si>
    <t>1.05 [1.00-1.10]</t>
  </si>
  <si>
    <t>1.126 [1.017-1.248]</t>
  </si>
  <si>
    <t>Genome Analysis Center (GAC) Helmholtz-Zentum München</t>
  </si>
  <si>
    <t>KORA S4/F4</t>
  </si>
  <si>
    <t>http://epi.helmholtz-muenchen.de/kora-gen/index_e.php</t>
  </si>
  <si>
    <t>Ethnic outliers; &gt;5.0% discordance in SNP pairs with r2= 1 in HapMap; Related individuals (&gt;70% concordance with another DNA) selected based on sample call rate); Duplicate (&gt;99% concordance with another DNA)</t>
  </si>
  <si>
    <t>Genotyping platform and SNP panel</t>
  </si>
  <si>
    <t>Affymetrix 500K</t>
  </si>
  <si>
    <t>MAF
[filter detail / N SNPs excluded]</t>
  </si>
  <si>
    <t>0.974 [0.701-1.352]</t>
  </si>
  <si>
    <t>Impute (v0.5.0)</t>
  </si>
  <si>
    <t>0.981 [0.813-1.183]</t>
  </si>
  <si>
    <t>1.045 [0.938-1.165]</t>
  </si>
  <si>
    <t>Case-contol study, subset of a population-based cohort. Only controls in this study</t>
  </si>
  <si>
    <t>Nycocard HbA1c, Axis-Shield, Oslo, Norway</t>
  </si>
  <si>
    <t>ORCADES</t>
  </si>
  <si>
    <t>Population-based</t>
  </si>
  <si>
    <t xml:space="preserve">Case-control </t>
  </si>
  <si>
    <t>prospective cohort</t>
  </si>
  <si>
    <t>TaqMan SNP genotyping assay (Applied Biosystems)</t>
  </si>
  <si>
    <t>Genotyping centre</t>
  </si>
  <si>
    <t>Affymetrix</t>
  </si>
  <si>
    <t>NIA</t>
  </si>
  <si>
    <t>0.852 [0.708-1.024]</t>
  </si>
  <si>
    <t>1.057 [0.949-1.177]</t>
  </si>
  <si>
    <t>IMPUTE (v0.4.2)</t>
  </si>
  <si>
    <t>MACH v1.0.9</t>
  </si>
  <si>
    <t>MMach1 v1.0.15</t>
  </si>
  <si>
    <t>1.011 [0.898-1.139]</t>
  </si>
  <si>
    <t>1.058 [0.942-1.19]</t>
  </si>
  <si>
    <t>1.171 [0.966-1.42]</t>
  </si>
  <si>
    <t>Iron/hematologic</t>
  </si>
  <si>
    <t>Nearest Locus</t>
  </si>
  <si>
    <t>Effect/ Other</t>
  </si>
  <si>
    <t>Beta (SE)</t>
  </si>
  <si>
    <t>0.025 (0.008)</t>
  </si>
  <si>
    <t>0.029 (0.008)</t>
  </si>
  <si>
    <t>0.028 (0.008)</t>
  </si>
  <si>
    <t>0.026 (0.008)</t>
  </si>
  <si>
    <t>0.024 (0.008)</t>
  </si>
  <si>
    <t>P</t>
  </si>
  <si>
    <t>MIGen</t>
  </si>
  <si>
    <t>90% /none</t>
  </si>
  <si>
    <t>Other</t>
  </si>
  <si>
    <t>Reference (PMID)</t>
  </si>
  <si>
    <t>http://www.grc.nia.nih.gov/branches/blsa/blsa.htm</t>
  </si>
  <si>
    <t>http://www.broad.mit.edu/diabetes</t>
  </si>
  <si>
    <t>http://www.srl.cam.ac.uk/epic/</t>
  </si>
  <si>
    <t>1.013 [0.912-1.126]</t>
  </si>
  <si>
    <t>1.023 [0.839-1.247]</t>
  </si>
  <si>
    <t>1.064 [0.935-1.211]</t>
  </si>
  <si>
    <t>0.92 [0.765-1.107]</t>
  </si>
  <si>
    <t>1.024 [0.938-1.118]</t>
  </si>
  <si>
    <t>0.995 [0.875-1.131]</t>
  </si>
  <si>
    <t>1.196 [1.053-1.358]</t>
  </si>
  <si>
    <t>1.03 (0.97-1.09)</t>
  </si>
  <si>
    <t>1.12 (1.08-1.18)</t>
  </si>
  <si>
    <t>8,130/38,987</t>
  </si>
  <si>
    <t>1.055 [0.864-1.287]</t>
  </si>
  <si>
    <t>61.8 (7.5) / 55.2 (8.4)</t>
  </si>
  <si>
    <t>1,542/1,455</t>
  </si>
  <si>
    <t>Nearest gene</t>
  </si>
  <si>
    <t>1.098 [0.933-1.292]</t>
  </si>
  <si>
    <t>0.985 [0.809-1.199]</t>
  </si>
  <si>
    <t>1.012 [0.969-1.058]</t>
  </si>
  <si>
    <t>1.052 [1.001-1.106]</t>
  </si>
  <si>
    <t>1.058 [0.982-1.139]</t>
  </si>
  <si>
    <t>1.008 [0.957-1.062]</t>
  </si>
  <si>
    <t>1.025 [0.978-1.073]</t>
  </si>
  <si>
    <t>13,925/1,4590</t>
  </si>
  <si>
    <t>10,726/10,246</t>
  </si>
  <si>
    <t>OR [95% CI]</t>
  </si>
  <si>
    <t>Edinburgh WTCCC</t>
  </si>
  <si>
    <t>Sanger Institue</t>
  </si>
  <si>
    <t>Perlegen / GAIN</t>
  </si>
  <si>
    <t>Munich GSF</t>
  </si>
  <si>
    <t>CNG Uppsala</t>
  </si>
  <si>
    <t>5 SD from mean (&lt; 25.758% or &gt; 29.958%) / 16</t>
  </si>
  <si>
    <t>deCode Genetics</t>
  </si>
  <si>
    <t>Genotyping calling algorithm</t>
  </si>
  <si>
    <t>CHIAMO</t>
  </si>
  <si>
    <t>Imputation quality metrics</t>
  </si>
  <si>
    <t>MI (&lt; 60 yrs); 59.4% with family history of CAD</t>
  </si>
  <si>
    <t>875/447</t>
  </si>
  <si>
    <t>33.0 / 54.6</t>
  </si>
  <si>
    <t>95% (MAF&gt;0.05) or 99% (MAF &lt; 0.05) / 161,149</t>
  </si>
  <si>
    <t>Beadstudio using Hap300v2 cluster file</t>
  </si>
  <si>
    <t>http://sardinia.nia.nih.gov/</t>
  </si>
  <si>
    <t>http://www.cscc.unc.edu/aric/index.php</t>
  </si>
  <si>
    <t>http://www.decode.is</t>
  </si>
  <si>
    <t>http://www.genomeutwin.org/</t>
  </si>
  <si>
    <t>http://www.terveys2000.fi/indexe.html</t>
  </si>
  <si>
    <t>Case/control series</t>
  </si>
  <si>
    <t>BeadStudio (v3.3.7 in Lille, v2.0 in Canada) calling by using the manufacturer’s default cluster settings</t>
  </si>
  <si>
    <t>Beadstudio 2.0</t>
  </si>
  <si>
    <t>Birdseed2</t>
  </si>
  <si>
    <t>Ottawa Heart Study</t>
  </si>
  <si>
    <t>EPIC</t>
  </si>
  <si>
    <t>MiGen</t>
  </si>
  <si>
    <t>PROCARDIS</t>
  </si>
  <si>
    <t>Immunoturbidometrically using Architect ci8200-analyzer (Abbott Laboratories, Abbott Park, Illinois, U.S.A.)</t>
  </si>
  <si>
    <t>Beadstudio</t>
  </si>
  <si>
    <t>BRLMM</t>
  </si>
  <si>
    <t>Illuminus</t>
  </si>
  <si>
    <t>birdseed</t>
  </si>
  <si>
    <t>1.035 [0.908-1.18]</t>
  </si>
  <si>
    <t>1.084 [0.888-1.323]</t>
  </si>
  <si>
    <t>GCK</t>
  </si>
  <si>
    <t>1.042 [0.932-1.164]</t>
  </si>
  <si>
    <t>1.024 [0.854-1.228]</t>
  </si>
  <si>
    <t>0.863 [0.728-1.024]</t>
  </si>
  <si>
    <t>1.073 [0.973-1.183]</t>
  </si>
  <si>
    <t>rs1799884</t>
  </si>
  <si>
    <t>11,126/10,009</t>
  </si>
  <si>
    <t>8,130/38,987</t>
  </si>
  <si>
    <t>0.968 [0.744-1.26]</t>
  </si>
  <si>
    <t>rs552976</t>
  </si>
  <si>
    <t>G6PC2/ABCB11</t>
  </si>
  <si>
    <t>≥ 90% / 1</t>
  </si>
  <si>
    <t>≥ 90% / 0</t>
  </si>
  <si>
    <t>12,001/11,653</t>
  </si>
  <si>
    <t>52.7 (7.6) / 61.7 (9.6)</t>
  </si>
  <si>
    <t>Angiographic (&gt;50% stenosis)</t>
  </si>
  <si>
    <t xml:space="preserve">48.9 (6.4) / 59.7 (8.9) </t>
  </si>
  <si>
    <t>Angiography (&gt;50% stenosis)</t>
  </si>
  <si>
    <t>Angiography normal</t>
  </si>
  <si>
    <t>933/468</t>
  </si>
  <si>
    <t>23.7 / 51.9</t>
  </si>
  <si>
    <t>0.863 [0.682-1.093]</t>
  </si>
  <si>
    <t>1.021 [0.906-1.15]</t>
  </si>
  <si>
    <t>1.824 [0.971-3.426]</t>
  </si>
  <si>
    <t>1.008 [0.842-1.206]</t>
  </si>
  <si>
    <t>0.777 [0.546-1.105]</t>
  </si>
  <si>
    <t>1.184 [0.876-1.599]</t>
  </si>
  <si>
    <t>0.975 [0.836-1.138]</t>
  </si>
  <si>
    <t>Whole blood in EDTA (fasting)</t>
  </si>
  <si>
    <t>QUICKTEST (v0.94)</t>
  </si>
  <si>
    <t>MERLIN</t>
  </si>
  <si>
    <t>ProbABEL</t>
  </si>
  <si>
    <t>R / SNPTEST</t>
  </si>
  <si>
    <t>Snptest v1.1.4</t>
  </si>
  <si>
    <t>Plink</t>
  </si>
  <si>
    <t>SNPTEST v1.1.5</t>
  </si>
  <si>
    <t>Stata</t>
  </si>
  <si>
    <t xml:space="preserve">External quality control was performed two to four times per year and covered the ranges 5.1-6.5% (decisive for diabetes) and 8.1-10.8%. There were neither significant differences between the methods used nor between the declared values and the results obtained by different laboratories. </t>
  </si>
  <si>
    <t>GENOTYPING</t>
  </si>
  <si>
    <t>Type [de novo / in-silico]</t>
  </si>
  <si>
    <t xml:space="preserve"> in-silico</t>
  </si>
  <si>
    <t>in-silico</t>
  </si>
  <si>
    <t>de novo</t>
  </si>
  <si>
    <t>de-novo</t>
  </si>
  <si>
    <t>until 31-12-1999: Immunoassay; Haemoglobin A1c UNI-MATE 5; Hoffmann-La Roche AG, Grenzach-Whylen, Germany
since 01-01-2000: HPLC; Diamat; Chromsystem Instruments &amp; Chemicals GmbH, Martinsried, Germany</t>
  </si>
  <si>
    <t>Random population sample</t>
  </si>
  <si>
    <t>1958BC</t>
  </si>
  <si>
    <t>H2000</t>
  </si>
  <si>
    <t>Germany (West Pomerania)</t>
  </si>
  <si>
    <t>Collection type</t>
  </si>
  <si>
    <t>Affymetrix 500K Array Set</t>
  </si>
  <si>
    <t>Affymetrix 500K and MIPS 50K</t>
  </si>
  <si>
    <t>Illumina550K</t>
  </si>
  <si>
    <t>Affymetrix 500K SNP array</t>
  </si>
  <si>
    <t>Linear regression</t>
  </si>
  <si>
    <t>&gt; 1000 Mendelian errors (1)</t>
  </si>
  <si>
    <t>Software for analysis</t>
  </si>
  <si>
    <t>SNPTEST</t>
  </si>
  <si>
    <t>Human Hap300 and Human Hap300-duo+ Bead Arrays, Illumina,</t>
  </si>
  <si>
    <t>Illumina 100K, 300K, 370 duo</t>
  </si>
  <si>
    <t>Illumina II 300K</t>
  </si>
  <si>
    <t>Illumina HumanHap 610</t>
  </si>
  <si>
    <t>0.920 [0.528-1.603]</t>
  </si>
  <si>
    <t>1.175 [0.942-1.466]</t>
  </si>
  <si>
    <t>1.188 [0.962-1.468]</t>
  </si>
  <si>
    <t>0.969 [0.879-1.067]</t>
  </si>
  <si>
    <t>1.003 [0.869-1.157]</t>
  </si>
  <si>
    <t>0.947 [0.819-1.096]</t>
  </si>
  <si>
    <t>1.11 [0.953-1.292]</t>
  </si>
  <si>
    <t>Impute</t>
  </si>
  <si>
    <t>NHGRI</t>
  </si>
  <si>
    <t>10-6 / 3,690</t>
  </si>
  <si>
    <t>pHWE &lt; 10-6</t>
  </si>
  <si>
    <t>1.027 [0.969-1.088]</t>
  </si>
  <si>
    <t>0.968 [0.920-1.017]</t>
  </si>
  <si>
    <t>1.038 [0.989-1.089]</t>
  </si>
  <si>
    <t>0.968 [0.785-1.194]</t>
  </si>
  <si>
    <t>REFERENCES</t>
  </si>
  <si>
    <t>1.04 [0.98-1.11]</t>
  </si>
  <si>
    <t>1.00 [0.95-1.04]</t>
  </si>
  <si>
    <t>1.00 [0.96-1.05]</t>
  </si>
  <si>
    <t>0.999 [0.824-1.211]</t>
  </si>
  <si>
    <t>0.858 [0.653-1.126]</t>
  </si>
  <si>
    <t>1.056 [0.962-1.158]</t>
  </si>
  <si>
    <t>1.234 [1.009-1.511]</t>
  </si>
  <si>
    <t>1.154 [0.93-1.433]</t>
  </si>
  <si>
    <t>Mendel errors &gt; 2 / 2,010</t>
  </si>
  <si>
    <t>Multi-allelic SNPs, SNPs with mismatch in alleles between dbSNP and Illumina</t>
  </si>
  <si>
    <t>autosomal only</t>
  </si>
  <si>
    <t>Mendel errors &gt; 2 / 536; Duplicate errors &gt; 2 / 1143425052</t>
  </si>
  <si>
    <t>Mendel errors/ none</t>
  </si>
  <si>
    <t>Call rate
[filter detail / N individuals excluded]</t>
  </si>
  <si>
    <t>&gt;=97%</t>
  </si>
  <si>
    <t>&gt;98.5 % / 9</t>
  </si>
  <si>
    <t>&gt;95% / none</t>
  </si>
  <si>
    <t>95% / 1</t>
  </si>
  <si>
    <t>Heterozygosity upperbound 0.28822 lowerbound 0.27348 / 87</t>
  </si>
  <si>
    <t>3605 SNPs that map to multiple locations</t>
  </si>
  <si>
    <t>Individual Callrate: &lt;93% each chip</t>
  </si>
  <si>
    <t xml:space="preserve">1) Ethnic outliers
2) External discordance with genotype or phenotype data
3) Related individuals (&gt;86% concordance with another DNA)
4) Duplicate (&gt;99% concordance with another DNA
</t>
  </si>
  <si>
    <t>Ethnic outliers; duplicates; gender mismatch</t>
  </si>
  <si>
    <t>Parent-offspring combinations</t>
  </si>
  <si>
    <t>1.093 [0.961-1.244]</t>
  </si>
  <si>
    <t>0.923 [0.812-1.049]</t>
  </si>
  <si>
    <t>1.006 [0.821-1.233]</t>
  </si>
  <si>
    <t>SNP number in QC'd dataset</t>
  </si>
  <si>
    <t>IMPUTATION STATS</t>
  </si>
  <si>
    <t>Imputation software</t>
  </si>
  <si>
    <t>IMPUTE</t>
  </si>
  <si>
    <t>MACH</t>
  </si>
  <si>
    <t>SAMPLE QC</t>
  </si>
  <si>
    <t>sex, date &amp; time of collection, postal delay and nurse (which also adjusts for area of residence)</t>
  </si>
  <si>
    <t>Age, sex, and PC</t>
  </si>
  <si>
    <t>71.5 (first event)</t>
  </si>
  <si>
    <t>20.7 / 51.0</t>
  </si>
  <si>
    <t>49.4 (7.7) at first event 60.1(8.1) at recruitment</t>
  </si>
  <si>
    <t>0.001 / none</t>
  </si>
  <si>
    <t>Call rate
[filter detail / N SNPs excluded]</t>
  </si>
  <si>
    <t>≥ 95%</t>
  </si>
  <si>
    <t>99% / 23,728</t>
  </si>
  <si>
    <t xml:space="preserve"> 95% / 34,761</t>
  </si>
  <si>
    <t>90% / 5,675</t>
  </si>
  <si>
    <t>90% (3,975)</t>
  </si>
  <si>
    <t>call rate &lt;95%</t>
  </si>
  <si>
    <t>95%/16827</t>
  </si>
  <si>
    <t>GCK</t>
  </si>
  <si>
    <t>0.95 / 28</t>
  </si>
  <si>
    <t>0.95/7</t>
  </si>
  <si>
    <t>Fenland</t>
  </si>
  <si>
    <t>NHANES III</t>
  </si>
  <si>
    <t>Nearest gene</t>
  </si>
  <si>
    <t>Fasting glucose (mmol/L)</t>
  </si>
  <si>
    <t>HOMA-B</t>
  </si>
  <si>
    <t>N</t>
  </si>
  <si>
    <t>95%/15</t>
  </si>
  <si>
    <t>HbA1c values were measured by high performance liquid chromatography (HPLC) (BioRad Diamat) or immuno-turbidimetry (ROCHE Tina-quant) in selected contracted laboratories certificated by external German control management institutes (INSTANT or DGKC). The HPLC served as the reference method recommending an upper reference value of 6.1%. compared to 6.0% for immuno-turbidimetry.</t>
  </si>
  <si>
    <t>Fast from 10pm prev night, blood drawn in EDTA tube, between 8-9.30 am, taken to biochem lab w / in 2h</t>
  </si>
  <si>
    <t>Clinic</t>
  </si>
  <si>
    <t>non-fasting</t>
  </si>
  <si>
    <t>NA</t>
  </si>
  <si>
    <t>rs855791</t>
  </si>
  <si>
    <t>TMPRSS6</t>
  </si>
  <si>
    <t>Reference cohort (PMID)</t>
  </si>
  <si>
    <t>PMID:17255346</t>
  </si>
  <si>
    <t>ED292030</t>
  </si>
  <si>
    <t>proper_info ≥ 0.40</t>
  </si>
  <si>
    <t>Roche/Partners</t>
  </si>
  <si>
    <t xml:space="preserve">FREQ </t>
  </si>
  <si>
    <t xml:space="preserve">Beta </t>
  </si>
  <si>
    <t>SE</t>
  </si>
  <si>
    <t>Imputation quality</t>
  </si>
  <si>
    <t>1205</t>
  </si>
  <si>
    <t>G</t>
  </si>
  <si>
    <t>Locus</t>
  </si>
  <si>
    <t>Linear mixed effect models</t>
  </si>
  <si>
    <t>HPLC
(Laboratory: Kuopio University Hospital, ISLAB)
Reagents: Tosoh G7 glycohemoglobin analyser, Tosoh Bioscience, Inc. San Francisco, CA, USA
Instrumentation: Tosoh Bioscience, Inc. San Francisco, CA, USA
Certified by NGSP. The calibration is traceable to DCCT</t>
  </si>
  <si>
    <t>POS</t>
  </si>
  <si>
    <t>OHGS</t>
  </si>
  <si>
    <t>GerMIFSI</t>
  </si>
  <si>
    <t>GerMIFSII</t>
  </si>
  <si>
    <t>PennCATH</t>
  </si>
  <si>
    <t>MedSTAR</t>
  </si>
  <si>
    <t>Citrated whole blood (non-fasting)</t>
  </si>
  <si>
    <t>Whole blood (fasting)</t>
  </si>
  <si>
    <t>Broad Institute, Cambridge, MA, USA</t>
  </si>
  <si>
    <t>COHORT INFORMATION</t>
  </si>
  <si>
    <t>Ethnicity</t>
  </si>
  <si>
    <t>European descent</t>
  </si>
  <si>
    <t>Self Reported US whites</t>
  </si>
  <si>
    <t>http://www.b58cgene.sgul.ac.uk/</t>
  </si>
  <si>
    <t>1.143 [0.92-1.421]</t>
  </si>
  <si>
    <t>0.98 [0.863-1.113]</t>
  </si>
  <si>
    <t>MACH2QTL v1.0.4</t>
  </si>
  <si>
    <t>SAS 9.1.9</t>
  </si>
  <si>
    <t>SAS 9.1.3</t>
  </si>
  <si>
    <t>MERLIN offline</t>
  </si>
  <si>
    <t>PLINK</t>
  </si>
  <si>
    <t>SNPtest</t>
  </si>
  <si>
    <t>LMEKIN (R package)</t>
  </si>
  <si>
    <t>Massachusetts General Hospital Diabetes Lab; HPLC after an overnight dialysis against normal saline; standardized against the glycosylated hemoglobin assay used in the Diabetes Control and Complications Trial; inter- and intra-assay CVs  &lt;2.5%.</t>
  </si>
  <si>
    <t>1.076 [0.809-1.432]</t>
  </si>
  <si>
    <t>0.970 [0.694-1.356]</t>
  </si>
  <si>
    <t>0.958 [0.712-1.290]</t>
  </si>
  <si>
    <t>Unspecified Sex: 1 individual; Related individuals PI_HAT&gt;0.2: 13 individuals; Contamination: 3 individuals; MDS-plot outliers: 14 individuals; Excess Fst: 4 individuals</t>
  </si>
  <si>
    <t>≥ 1%</t>
  </si>
  <si>
    <t>Protocol accessible at http://www.b58cgene.sgul.ac.uk/hba1c_g5.pdf</t>
  </si>
  <si>
    <t>Affymetrix 6.0</t>
  </si>
  <si>
    <t>Perlegen 600K</t>
  </si>
  <si>
    <t>1.039 [0.975-1.106]</t>
  </si>
  <si>
    <t>Finnish</t>
  </si>
  <si>
    <t>Finland, Sweden</t>
  </si>
  <si>
    <t>United States</t>
  </si>
  <si>
    <t>The Netherlands, united Kingdom, Sweden</t>
  </si>
  <si>
    <t>Fasting EDTA blood</t>
  </si>
  <si>
    <t>Ethnic outliers; duplicates; gender mismatch; excess IBS incompatible with pedigree</t>
  </si>
  <si>
    <t>1,542/1,455</t>
  </si>
  <si>
    <t>http://www.mrc-epid.cam.ac.uk/Studies/Fenland/</t>
  </si>
  <si>
    <t>http://www.cdc.gov/nchs/products/elec_prods/subject/nhanes3.htm</t>
  </si>
  <si>
    <t>0.007 (0.014)</t>
  </si>
  <si>
    <t>-0.069 (0.208)</t>
  </si>
  <si>
    <t>-0.024 (0.037)</t>
  </si>
  <si>
    <t>-0.085 (0.094)</t>
  </si>
  <si>
    <t>Balfour Hospital Laboratory, Kirkwall, Orkney. Beckman Synchron system. Colorimetric assay of haemoglobin in haemolysate. Turbidimetric immuno-inhibition assay of Haemoglbin A1c in haemolysate. Standardised against DCCT</t>
  </si>
  <si>
    <t>Sequenom</t>
  </si>
  <si>
    <t>Nycocard HbA1c, Axis-Shield, Oslo, Norway
Swedish samples: The participants from all of Sweden were asked to make an appointment at their local health-care facility on Monday to Thursday mornings (not the day before a national holiday), to ensure that the samples would reach Karolinska in Stockholm by over-night mail. Blood was drawn by venipuncture. HbA1C was measured in whole blood by high performance liquid chromatography at the Karolinska University Hospital laboratory.</t>
  </si>
  <si>
    <t>1.095 [0.956-1.254]</t>
  </si>
  <si>
    <t>1.027 [0.909-1.159]</t>
  </si>
  <si>
    <t>0.984 [0.873-1.108]</t>
  </si>
  <si>
    <t>Impute v0.5.0</t>
  </si>
  <si>
    <t>Mach</t>
  </si>
  <si>
    <t>MACH 1.0.10</t>
  </si>
  <si>
    <t>Impute v0.4.2</t>
  </si>
  <si>
    <t>SardiNIA Research Laboratory, Lanusei, Italy</t>
  </si>
  <si>
    <t>Sequenom MassArray Typer 3.4</t>
  </si>
  <si>
    <t>untrasformed</t>
  </si>
  <si>
    <t>0.007 (0.008)</t>
  </si>
  <si>
    <t>-0.001 (0.007)</t>
  </si>
  <si>
    <t>1958BC-T1DGC</t>
  </si>
  <si>
    <t>Medstar</t>
  </si>
  <si>
    <t>Pencath</t>
  </si>
  <si>
    <t>cation exchange method, with immunochemistry electrophoresis and affinity linking compatible with DCCT/UK PDS standard.
Salzer laboratory, Zagreb Croatia</t>
  </si>
  <si>
    <t>99.2% / 8</t>
  </si>
  <si>
    <t>&gt;0.94</t>
  </si>
  <si>
    <t>99.7% (96% / 14)</t>
  </si>
  <si>
    <t>0.029 (0.013)</t>
  </si>
  <si>
    <t>rs6474359</t>
  </si>
  <si>
    <t>Age (years)</t>
  </si>
  <si>
    <t>BMI (kg/m2)</t>
  </si>
  <si>
    <t>HbA1C (%, NGSP)</t>
  </si>
  <si>
    <t>Males/Females</t>
  </si>
  <si>
    <t>0.014 (0.005)</t>
  </si>
  <si>
    <t>0.096 (0.026)</t>
  </si>
  <si>
    <t>-0.013 (0.015)</t>
  </si>
  <si>
    <t>0.0036 (0.0113)</t>
  </si>
  <si>
    <t xml:space="preserve">HPLC (Bio-Rad) from EDTA blood
Bio-Rad Variant II HbA1C analyzer
VARIANT II™ HbA1c Program is totally-automated
</t>
  </si>
  <si>
    <t>ANK1</t>
  </si>
  <si>
    <t>rs4737009</t>
  </si>
  <si>
    <t>A/G</t>
  </si>
  <si>
    <t>HK1</t>
  </si>
  <si>
    <t>C/T</t>
  </si>
  <si>
    <t>rs1387153</t>
  </si>
  <si>
    <t>Ethnic outliers / other exclusions</t>
  </si>
  <si>
    <t>FDR&lt;1%</t>
  </si>
  <si>
    <t>Illumina</t>
  </si>
  <si>
    <t>Broad Institute</t>
  </si>
  <si>
    <t>Prevalent or incident IHD as either self-reported at baseline healthcheck or death certificate/hospital discharge notes.  For the latter, IHD is defined as ICD9 410-414 or ICD10 I20-I25.  Participants with prevalent or incident stroke were excluded.</t>
  </si>
  <si>
    <t>Age, sex, healthcheck</t>
  </si>
  <si>
    <t>Age, sex</t>
  </si>
  <si>
    <t>&lt;23% or &gt;30%</t>
  </si>
  <si>
    <t>46.4 (6.3) / 47.4 (8.2)</t>
  </si>
  <si>
    <t>MI (men&lt;45 yr / women&lt;55 yr)</t>
  </si>
  <si>
    <t>1.071 [0.956-1.201]</t>
  </si>
  <si>
    <t>CHR</t>
  </si>
  <si>
    <t>Age,  gender, clinical center</t>
  </si>
  <si>
    <t xml:space="preserve">age, sex , age squared; Modeled family relationships </t>
  </si>
  <si>
    <t>age, sex, age squared; Modeled family relationships</t>
  </si>
  <si>
    <t>0.952 [0.755-1.202]</t>
  </si>
  <si>
    <t>STATA (v. 9.2)</t>
  </si>
  <si>
    <t>Reference GWAS (PMID)</t>
  </si>
  <si>
    <t>PMID:17554300</t>
  </si>
  <si>
    <t>PMID: 17130525</t>
  </si>
  <si>
    <t>Website</t>
  </si>
  <si>
    <t xml:space="preserve">Different assays were performed by center:
Botnia - HPLC assay  (Diamat,Hercules, CA,USA)
Malmö - Variant II chromatographic method from Bio-Rad (CA,USA)
Skara - Ion-exchange chromatography (HPLC, Jasco Inc, Easton, USA)
</t>
  </si>
  <si>
    <t>Clinical biochemistry, Addenbrookes hospital, HPLC analyser (BioRad Diamat)</t>
  </si>
  <si>
    <t>r2hat &gt; 0.3</t>
  </si>
  <si>
    <t>Max likelihood regression on dose</t>
  </si>
  <si>
    <t>linear regression</t>
  </si>
  <si>
    <t>GLM</t>
  </si>
  <si>
    <t>0.959 [0.808-1.137]</t>
  </si>
  <si>
    <t>0.851 [0.624-1.162]</t>
  </si>
  <si>
    <t>CAD defined as diagnosed MI or acute coronary syndrome before 66 years of age with sibling with CAD before 66 years.</t>
  </si>
  <si>
    <t>0.001 (0.004)</t>
  </si>
  <si>
    <t>-0.025 (0.020)</t>
  </si>
  <si>
    <t>Segovia</t>
  </si>
  <si>
    <t>EPIC cohort</t>
  </si>
  <si>
    <t>KORA S4</t>
  </si>
  <si>
    <t>EPIC cases</t>
  </si>
  <si>
    <t>1.027 [0.775-1.36]</t>
  </si>
  <si>
    <t>1.015 [0.884-1.165]</t>
  </si>
  <si>
    <t>0.841 [0.71-0.995]</t>
  </si>
  <si>
    <t>1.011 [0.9-1.136]</t>
  </si>
  <si>
    <t>0.865 [0.766-0.978]</t>
  </si>
  <si>
    <t>0.959 [0.852-1.08]</t>
  </si>
  <si>
    <t>Age, Sex</t>
  </si>
  <si>
    <t>Analysis method</t>
  </si>
  <si>
    <t>0.174 (0.130)</t>
  </si>
  <si>
    <t>-0.0004 (0.009)</t>
  </si>
  <si>
    <t>-1.378 (0.356)</t>
  </si>
  <si>
    <t>0.075 (0.064)</t>
  </si>
  <si>
    <t>-0.130 (0.163)</t>
  </si>
  <si>
    <t>0.895 [0.519-1.544]</t>
  </si>
  <si>
    <t>0.955 [0.713-1.278]</t>
  </si>
  <si>
    <t>0.870 [0.576-1.314]</t>
  </si>
  <si>
    <t>1.051 [0.800-1.381]</t>
  </si>
  <si>
    <t>0.993 [0.760-1.299]</t>
  </si>
  <si>
    <t>SPSS 15</t>
  </si>
  <si>
    <t>5%/-</t>
  </si>
  <si>
    <t>0.001/1</t>
  </si>
  <si>
    <t>0.005 (0.005)</t>
  </si>
  <si>
    <t>Illumina Hap300</t>
  </si>
  <si>
    <t xml:space="preserve"> 1% / 67,012</t>
  </si>
  <si>
    <t>10-6 / 20,469</t>
  </si>
  <si>
    <t>95% / 23,099</t>
  </si>
  <si>
    <t>SHIP</t>
  </si>
  <si>
    <t>-0.072 (0.254)</t>
  </si>
  <si>
    <t>-0.035 (0.041)</t>
  </si>
  <si>
    <t>-0.112 (0.106)</t>
  </si>
  <si>
    <t>-0.176 (0.120)</t>
  </si>
  <si>
    <t>-0.024 (0.010)</t>
  </si>
  <si>
    <t>0.083 (0.324)</t>
  </si>
  <si>
    <t>-0.065 (0.059)</t>
  </si>
  <si>
    <t>-0.238 (0.149)</t>
  </si>
  <si>
    <t>0.060 (0.191)</t>
  </si>
  <si>
    <t>LURIC</t>
  </si>
  <si>
    <t>Spain</t>
  </si>
  <si>
    <t>-0.176 (0.129)</t>
  </si>
  <si>
    <t>0.006 (0.009)</t>
  </si>
  <si>
    <t>-0.528 (0.098)</t>
  </si>
  <si>
    <t>0.012 (0.009)</t>
  </si>
  <si>
    <t>B58C-T1DGC</t>
  </si>
  <si>
    <t>BLSA</t>
  </si>
  <si>
    <t>Partners/Roche</t>
  </si>
  <si>
    <t>SardiNIA</t>
  </si>
  <si>
    <t>CAD definition</t>
  </si>
  <si>
    <t>CAD defined as validated MI, CABG, PTCA or angina with positive non-invasive testing before 66 years of age</t>
  </si>
  <si>
    <t>Unselected</t>
  </si>
  <si>
    <t>875/1644</t>
  </si>
  <si>
    <t>32.5 / 50.8</t>
  </si>
  <si>
    <t>50.2 (7.9) / 62.5 (10.1)</t>
  </si>
  <si>
    <t>MI (&lt; 65 yrs) with &gt; 1 first-degree sibling with severe CAD (PTCA; MI; CABG)</t>
  </si>
  <si>
    <t>Population sample</t>
  </si>
  <si>
    <t>1,222/1,298</t>
  </si>
  <si>
    <t>20.3 / 47.9</t>
  </si>
  <si>
    <t>51.3 (7.6) / 51.2 (11.9)</t>
  </si>
  <si>
    <t>&lt; 90%</t>
  </si>
  <si>
    <t>MACH1.0 ML</t>
  </si>
  <si>
    <t>Gender mismatch: X / Y checks / 32; Inferred 1st degree relatives / 83; Mismatch of 10 or more SNPs with SNPs previously genotyped on other platforms / 297; Genetic outlier as assessed by Identity by State (IBS) using PLINK and &gt;8 SD along any of the first 10 principal components in EIGENSTRAT with 5 iterations / 331</t>
  </si>
  <si>
    <t>UK, Sweden, Italy, Germany</t>
  </si>
  <si>
    <t>0.009 (0.006)</t>
  </si>
  <si>
    <t>-0.001 (0.005)</t>
  </si>
  <si>
    <t>0.004 (0.006)</t>
  </si>
  <si>
    <t>0.014 (0.029)</t>
  </si>
  <si>
    <t xml:space="preserve">Contamination (&lt; 0.74 IBS (1)); relatedness  (IBS &gt; 828 (38)); second or first degree relatives; gender mismatch (2) </t>
  </si>
  <si>
    <t>Ethnic outliers</t>
  </si>
  <si>
    <t>Control definition</t>
  </si>
  <si>
    <t>24.1 / 48.0</t>
  </si>
  <si>
    <t>48.7 (7.3) / 75.0 (5.0)</t>
  </si>
  <si>
    <t>Asymptomatic</t>
  </si>
  <si>
    <t>421/2,698</t>
  </si>
  <si>
    <t>TBC</t>
  </si>
  <si>
    <t>33.0 / 58.9</t>
  </si>
  <si>
    <t>64.1 (7.4) / 58.0 (8.8)</t>
  </si>
  <si>
    <t>1.069 [0.899-1.273]</t>
  </si>
  <si>
    <t>1.003 [0.921-1.093]</t>
  </si>
  <si>
    <t>Failed relatedness and duplicate check / 43</t>
  </si>
  <si>
    <t>1,924/2,937</t>
  </si>
  <si>
    <t>http://www.ncbi.nlm.nih.gov/projects/gap/cgi-bin/study.cgi?study_id=phs000007.v5.p3</t>
  </si>
  <si>
    <t>10-4/758</t>
  </si>
  <si>
    <t xml:space="preserve">Frozen whole blood samples collected at ARIC Visit 2 (1990-1992) were thawed and assayed for hemoglobin A1c (HbA1c) in 2003-04 using a high performance liquid chromatography instrument (the Tosoh 2.2 Plus HPLC instrument) and the remaining specimens in 2007-08 using the Tosoh G7 instrument.  </t>
  </si>
  <si>
    <t>rs16926246</t>
  </si>
  <si>
    <t>0.013 (0.008)</t>
  </si>
  <si>
    <t>0.011 (0.008)</t>
  </si>
  <si>
    <t>-0.007 (0.053)</t>
  </si>
  <si>
    <t>-0.004 (0.028)</t>
  </si>
  <si>
    <t>0.006 (0.0196)</t>
  </si>
  <si>
    <t>G6PC2/ABCB11</t>
  </si>
  <si>
    <t>G/A</t>
  </si>
  <si>
    <t>HFE</t>
  </si>
  <si>
    <t>Bio-Rad Laboratories, Hercules, CA, USA</t>
  </si>
  <si>
    <t>Overnight fast, spinning within 1 hour after collection, then immediate quick-freeze on dry ice before transport, further storage in -80°C freezer</t>
  </si>
  <si>
    <t xml:space="preserve">Clinical biochemistry, Addenbrookes hospital. HPLC Analyser: TOSOH G7  (Tosoh Bioscience Ltd, Worcestershire, UK)
</t>
  </si>
  <si>
    <t>No evidence of prevalent or incident IHD, or prevalent or incident stroke.</t>
  </si>
  <si>
    <t>1,275/1,407</t>
  </si>
  <si>
    <t>37.2 / 39.9</t>
  </si>
  <si>
    <t>MAF &lt; 1%</t>
  </si>
  <si>
    <t xml:space="preserve"> &lt; 1%</t>
  </si>
  <si>
    <t>Microarray Core Facility of the Interdisciplinary Centre for Clinical Research, University of Leipzig, Germany and ATLAS Biolabs GmbH, Berlin, Germany</t>
  </si>
  <si>
    <t>HWE
[filter detail / N SNPs excluded]</t>
  </si>
  <si>
    <t>P &gt; 10-4</t>
  </si>
  <si>
    <t>proper-info ≥ 0.40</t>
  </si>
  <si>
    <t>Proper-info &gt; 0.4</t>
  </si>
  <si>
    <t>r2hat ≥ 0.3</t>
  </si>
  <si>
    <t>proper-info &gt; 0.4</t>
  </si>
  <si>
    <t>Other SNP QC filters applied?</t>
  </si>
  <si>
    <t>MAF ≥ 1%</t>
  </si>
  <si>
    <t>untransformed</t>
  </si>
  <si>
    <t>age,sex, 2 principle components</t>
  </si>
  <si>
    <t>age,sex,center</t>
  </si>
  <si>
    <t>Age and sex</t>
  </si>
  <si>
    <t>gender, age</t>
  </si>
  <si>
    <t>age, sex, country</t>
  </si>
  <si>
    <t>age, sex, sex^2</t>
  </si>
  <si>
    <t>Age, sex, cohort</t>
  </si>
  <si>
    <t>age, sex, study center</t>
  </si>
  <si>
    <t>≥8 hr overnight fast</t>
  </si>
  <si>
    <t>0.989 [0.911-1.073]</t>
  </si>
  <si>
    <t>12 hour overnight fast</t>
  </si>
  <si>
    <t>MAGIC</t>
  </si>
  <si>
    <t>GIANT</t>
  </si>
  <si>
    <t>DIAGRAM +</t>
  </si>
  <si>
    <t>-0.176 (0.224)</t>
  </si>
  <si>
    <t>0.039 (0.040)</t>
  </si>
  <si>
    <t>0.289 (0.102)</t>
  </si>
  <si>
    <t>HPLC micro column
photometric measurement
automatic calculation</t>
  </si>
  <si>
    <t>0.091 (0.046)</t>
  </si>
  <si>
    <t>0.346 (0.116)</t>
  </si>
  <si>
    <t>0.111 (0.135)</t>
  </si>
  <si>
    <t>0.013 (0.009)</t>
  </si>
  <si>
    <t>0.072 (0.036)</t>
  </si>
  <si>
    <t>0.181 (0.092)</t>
  </si>
  <si>
    <t>-0.153 (0.116)</t>
  </si>
  <si>
    <t>-0.004 (0.008)</t>
  </si>
  <si>
    <t>-0.591 (0.078)</t>
  </si>
  <si>
    <t>-1.405 (0.199)</t>
  </si>
  <si>
    <t>53.09 (5.55) / 49.29 (8.69)</t>
  </si>
  <si>
    <t>23.14 (1.17) / 21.33 (1.85)</t>
  </si>
  <si>
    <t xml:space="preserve"> turbidimetric immunologic inhibition assay (TINIA; HA1C Kit Dade Behring) </t>
  </si>
  <si>
    <t>Menarini HA-8160</t>
  </si>
  <si>
    <t>Hb (g/L)</t>
  </si>
  <si>
    <t>0.247 (0.241)</t>
  </si>
  <si>
    <t>0.079 (0.210)</t>
  </si>
  <si>
    <t>-0.006 (0.016)</t>
  </si>
  <si>
    <t>Population -based</t>
  </si>
  <si>
    <t>≥10 hr overnight fast</t>
  </si>
  <si>
    <t>HPLC TosohR G8</t>
  </si>
  <si>
    <t>rs7998202</t>
  </si>
  <si>
    <t>rs1800562</t>
  </si>
  <si>
    <t>-0.003 (0.009)</t>
  </si>
  <si>
    <t>-0.001 (0.008)</t>
  </si>
  <si>
    <t>0.004 (0.009)</t>
  </si>
  <si>
    <t>Individuals from coronary angiogram study that were free of disease</t>
  </si>
  <si>
    <t>Case-Control</t>
  </si>
  <si>
    <t>HbA1C
measurements</t>
  </si>
  <si>
    <t>Sample</t>
  </si>
  <si>
    <t>0.001 (0.009)</t>
  </si>
  <si>
    <t>0.028 (0.043)</t>
  </si>
  <si>
    <t>0.018 (0.025)</t>
  </si>
  <si>
    <t>0.0064 (0.0229)</t>
  </si>
  <si>
    <t>Italy</t>
  </si>
  <si>
    <t>France</t>
  </si>
  <si>
    <t>FHS</t>
  </si>
  <si>
    <t>HPLC; standardized against the glycosylated hemoglobin assay used in the Diabetes Control and Complications Trial; inter- and intra-assay CVs  &lt;2.0%.</t>
  </si>
  <si>
    <t>high-performance liquid chromatography, using a L9100 automated ion-exchange analyzer (Hitachi/Merck-VWR). This assay was standardized to the National Glycohemoglobin Standardization Program</t>
  </si>
  <si>
    <t>-0.0089 (0.009)</t>
  </si>
  <si>
    <t>0.060 (0.004)</t>
  </si>
  <si>
    <t>-0.029 (0.004)</t>
  </si>
  <si>
    <t>-0.003 (0.005)</t>
  </si>
  <si>
    <t>0.006 (0.005)</t>
  </si>
  <si>
    <t>0.053 (0.022)</t>
  </si>
  <si>
    <t xml:space="preserve"> whole blood  (non-fasting)</t>
  </si>
  <si>
    <t>Fasting whole blood</t>
  </si>
  <si>
    <t>fasting blood</t>
  </si>
  <si>
    <t>Fasting blood in EDTA</t>
  </si>
  <si>
    <t>Fasting Blood</t>
  </si>
  <si>
    <t>Iceland</t>
  </si>
  <si>
    <t>173.07 (6.41) / 160.14 (5.80)</t>
  </si>
  <si>
    <t>69.44 (6.47) / 54.76 (5.83)</t>
  </si>
  <si>
    <t>Fasting blood</t>
  </si>
  <si>
    <t>non-fasting whole blood (EDTA)</t>
  </si>
  <si>
    <t>Fasting whole blood (EDTA)</t>
  </si>
  <si>
    <t>97% / 102</t>
  </si>
  <si>
    <t>&gt;=98%</t>
  </si>
  <si>
    <t>0.95/0</t>
  </si>
  <si>
    <t>≥95% / 472</t>
  </si>
  <si>
    <t>Ethnic outliers; duplicates; gender mismatch; IBS&gt;0.2</t>
  </si>
  <si>
    <t>Individuals for analysis</t>
  </si>
  <si>
    <t>SNP QC
(prior to imputation)</t>
  </si>
  <si>
    <t>Scotland</t>
  </si>
  <si>
    <t>-</t>
  </si>
  <si>
    <t>B58C-WTCCC</t>
  </si>
  <si>
    <t>deCODE</t>
  </si>
  <si>
    <t>SNP</t>
  </si>
  <si>
    <t>HOMA-IR</t>
  </si>
  <si>
    <t>Sorbs</t>
  </si>
  <si>
    <t>Croatia</t>
  </si>
  <si>
    <t>EPIC_cohort</t>
  </si>
  <si>
    <t>Height (cm)</t>
  </si>
  <si>
    <t>Weight (Kg)</t>
  </si>
  <si>
    <t>rs2779116</t>
  </si>
  <si>
    <t>SPTA1</t>
  </si>
  <si>
    <t>T/C</t>
  </si>
  <si>
    <t>DESIR</t>
  </si>
  <si>
    <t>UK</t>
  </si>
  <si>
    <t>-0.611 (0.214)</t>
  </si>
  <si>
    <t>-0.214 (0.038)</t>
  </si>
  <si>
    <t>-1.001 (0.126)</t>
  </si>
  <si>
    <t>SD</t>
  </si>
  <si>
    <t>12h overnight fast</t>
  </si>
  <si>
    <t>Ovenight fast</t>
  </si>
  <si>
    <t>&lt;0.0001</t>
  </si>
  <si>
    <t>P ≥ 0.001 / 1</t>
  </si>
  <si>
    <t>P ≥ 0.001 / 0</t>
  </si>
  <si>
    <t>Diabetes and Lipids Research Laboratory</t>
  </si>
  <si>
    <t>EPIC_cases</t>
  </si>
  <si>
    <t>Males</t>
  </si>
  <si>
    <t>MTNR1B</t>
  </si>
  <si>
    <t>Females</t>
  </si>
  <si>
    <t>Min</t>
  </si>
  <si>
    <t>Max</t>
  </si>
  <si>
    <t>Mean</t>
  </si>
  <si>
    <t>10 hour minimum overnight fast</t>
  </si>
  <si>
    <t>EDTA blood, samples stored at 4 - 6 degrees Celsius; transported at same temperature and analysed the same day.</t>
  </si>
  <si>
    <t>≥8 hr fast</t>
  </si>
  <si>
    <t>FN3K</t>
  </si>
  <si>
    <t>Overnight fast
blood samples immediatelly stored at -70C and then transported at -20C</t>
  </si>
  <si>
    <t xml:space="preserve">Genome Quebec Innovation Centre, Montreal, Canada
CNRS-UMR8090, Lille, France                                        </t>
  </si>
  <si>
    <t xml:space="preserve">Finnish Genome Center in Helsinki &amp; Uppsala University Sweden  </t>
  </si>
  <si>
    <t xml:space="preserve">Affymetrix 500K Array Set </t>
  </si>
  <si>
    <t>Illumina Human Hap 550</t>
  </si>
  <si>
    <t>Affymetrix SNP 6.0</t>
  </si>
  <si>
    <t>1% / 23,053</t>
  </si>
  <si>
    <t xml:space="preserve"> 1% / 66,549</t>
  </si>
  <si>
    <t>1% / 55,271</t>
  </si>
  <si>
    <t>5% / 130,382</t>
  </si>
  <si>
    <t>Overnight fast</t>
  </si>
  <si>
    <t>MCH (pg)</t>
  </si>
  <si>
    <t>MCV (fl)</t>
  </si>
  <si>
    <t>measured on a Hitachi 912
using reagents from Roche Diagnostics</t>
  </si>
  <si>
    <t>COHORT</t>
  </si>
  <si>
    <t>CROAS (Vis Study)</t>
  </si>
  <si>
    <t>European descendent</t>
  </si>
  <si>
    <t>0.003 (0.017)</t>
  </si>
  <si>
    <t>-0.008 (0.004)</t>
  </si>
  <si>
    <t>Fasting insulin (pmol/L, log scale)</t>
  </si>
  <si>
    <t>Effect</t>
  </si>
  <si>
    <t>-0.001 (0.004)</t>
  </si>
  <si>
    <t>0.007 (0.004)</t>
  </si>
  <si>
    <t>-0.013 (0.020)</t>
  </si>
  <si>
    <t>0.001 (0.013)</t>
  </si>
  <si>
    <t>-0.0038 (0.0094)</t>
  </si>
  <si>
    <t>DIAGEN</t>
  </si>
  <si>
    <t>0.066 (0.004)</t>
  </si>
  <si>
    <t>-0.035 (0.003)</t>
  </si>
  <si>
    <t>Epic 5000</t>
  </si>
  <si>
    <t>METSIM</t>
  </si>
  <si>
    <t>0.111 (0.201)</t>
  </si>
  <si>
    <t>-1.37 (0.458)</t>
  </si>
  <si>
    <t>Sequenom iPLEX</t>
  </si>
  <si>
    <t>Stored at 4-7 degrees prior to weekly transportation at ambient temperature. Sample spun prior to being assayed</t>
  </si>
  <si>
    <t>Overnight fast, samples transported at ambient temperature and analysed the same day.</t>
  </si>
  <si>
    <r>
      <t>2-hr insulin (pmol/L, log)</t>
    </r>
    <r>
      <rPr>
        <b/>
        <vertAlign val="superscript"/>
        <sz val="12"/>
        <color indexed="8"/>
        <rFont val="Arial"/>
        <family val="0"/>
      </rPr>
      <t>1</t>
    </r>
  </si>
  <si>
    <r>
      <t>BMI (kg/m</t>
    </r>
    <r>
      <rPr>
        <b/>
        <vertAlign val="superscript"/>
        <sz val="12"/>
        <color indexed="8"/>
        <rFont val="Arial"/>
        <family val="0"/>
      </rPr>
      <t>2</t>
    </r>
    <r>
      <rPr>
        <b/>
        <sz val="12"/>
        <color indexed="8"/>
        <rFont val="Arial"/>
        <family val="0"/>
      </rPr>
      <t>)</t>
    </r>
    <r>
      <rPr>
        <b/>
        <vertAlign val="superscript"/>
        <sz val="12"/>
        <color indexed="8"/>
        <rFont val="Arial"/>
        <family val="0"/>
      </rPr>
      <t>2</t>
    </r>
  </si>
  <si>
    <t>1.00 [0.95-1.04]</t>
  </si>
  <si>
    <r>
      <t>2.0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3</t>
    </r>
  </si>
  <si>
    <r>
      <t>7.1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66</t>
    </r>
  </si>
  <si>
    <r>
      <t>2.3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24</t>
    </r>
  </si>
  <si>
    <r>
      <t>3.0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3</t>
    </r>
  </si>
  <si>
    <r>
      <t>3.5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14</t>
    </r>
  </si>
  <si>
    <r>
      <t>1.6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12</t>
    </r>
  </si>
  <si>
    <r>
      <t>1.2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11</t>
    </r>
  </si>
  <si>
    <r>
      <t>3.5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15</t>
    </r>
  </si>
  <si>
    <t>6,206/36,049</t>
  </si>
  <si>
    <t>13,925/14,590</t>
  </si>
  <si>
    <r>
      <t>6.4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37</t>
    </r>
  </si>
  <si>
    <r>
      <t>5.9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9</t>
    </r>
  </si>
  <si>
    <r>
      <t>2.7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4</t>
    </r>
  </si>
  <si>
    <t>-1.84 (0.271)</t>
  </si>
  <si>
    <t xml:space="preserve"> S4: turbidimetric immunologic inhibition assay (TINA-quant Heomoglobin A1c II; Roche Diagnostics) ; F4: HPLC (Menarini HA-8160)   </t>
  </si>
  <si>
    <t>0.0109 (0.0152)</t>
  </si>
  <si>
    <t>0.0055 (0.01)</t>
  </si>
  <si>
    <t>0.005 (0.004)</t>
  </si>
  <si>
    <t>0.002 (0.004)</t>
  </si>
  <si>
    <t>0.004 (0.004)</t>
  </si>
  <si>
    <t>0.013 (0.020)</t>
  </si>
  <si>
    <t>0.022 (0.012)</t>
  </si>
  <si>
    <t>Age</t>
  </si>
  <si>
    <t>Height</t>
  </si>
  <si>
    <t>USA</t>
  </si>
  <si>
    <t>Finland</t>
  </si>
  <si>
    <t>Cohort</t>
  </si>
  <si>
    <t>Country</t>
  </si>
  <si>
    <t>Collection method</t>
  </si>
  <si>
    <t>Heterozygosity
[filter detail / N individuals excluded]</t>
  </si>
  <si>
    <t>Perlegen's proprietary genotype calling algorithm</t>
  </si>
  <si>
    <t>Birdseed V2</t>
  </si>
  <si>
    <t>BRLMM algorithm (Affymetrix, Inc) for 500K and Birdseed Algorithm for Genome-Wide Human SNP Array 6.0</t>
  </si>
  <si>
    <t>http://www.procardis.org</t>
  </si>
  <si>
    <t>http://ship.community-medicine.de</t>
  </si>
  <si>
    <t>www.luric.de</t>
  </si>
  <si>
    <t>rs1046896</t>
  </si>
  <si>
    <t>-0.170 (0.115)</t>
  </si>
  <si>
    <t>0.040 (0.147)</t>
  </si>
  <si>
    <t>-0.0004 (0.001)</t>
  </si>
  <si>
    <t>fasting</t>
  </si>
  <si>
    <t>Assay</t>
  </si>
  <si>
    <t>Ion-exchange HPLC by Tosoh A1c 2.2 Glycohemoglobin Analyser HLC-723GHb</t>
  </si>
  <si>
    <t>-0.006 (0.005)</t>
  </si>
  <si>
    <t>-0.007 (0.005)</t>
  </si>
  <si>
    <t>-0.002 (0.022)</t>
  </si>
  <si>
    <t>0.012 (0.014)</t>
  </si>
  <si>
    <t>0.0024 (0.0101)</t>
  </si>
  <si>
    <t>181 / 550</t>
  </si>
  <si>
    <t xml:space="preserve">Central Laboratory of the University Hospital,  Münster, Germany:HbA1c was measured by HPLC on a Merck-Hitachi L-9100 automated HPLC system. Reference material was obtained from the national German INSTAND proficiency testing program.  Inter- and intra-assay CVs were &lt;2.5%.
</t>
  </si>
  <si>
    <t>Weight</t>
  </si>
  <si>
    <t>BMI</t>
  </si>
  <si>
    <t>HbA1c</t>
  </si>
  <si>
    <t>MAF</t>
  </si>
  <si>
    <t>OR [95% CI]</t>
  </si>
  <si>
    <t>4,858/2,236</t>
  </si>
  <si>
    <t>ATP11A/TUBGCP3</t>
  </si>
  <si>
    <t>This study (KORA F3 + KORA F4 + SardiNIA + NHANES III)</t>
  </si>
  <si>
    <t>This study</t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</si>
  <si>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MCH (pg), sex and age</t>
    </r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</si>
  <si>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iron (μmol/l), sex and age</t>
    </r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</si>
  <si>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transferrin (g/l), sex and age</t>
    </r>
  </si>
  <si>
    <t>N</t>
  </si>
  <si>
    <t>1,924/2,937</t>
  </si>
  <si>
    <r>
      <t>Note</t>
    </r>
    <r>
      <rPr>
        <sz val="12"/>
        <color indexed="8"/>
        <rFont val="Arial"/>
        <family val="0"/>
      </rPr>
      <t>: Empty cells contain SNPs not passing QC in this dataset</t>
    </r>
  </si>
  <si>
    <r>
      <t>Table S6. Associations of ten HbA</t>
    </r>
    <r>
      <rPr>
        <b/>
        <u val="single"/>
        <vertAlign val="subscript"/>
        <sz val="12"/>
        <rFont val="Arial"/>
        <family val="0"/>
      </rPr>
      <t>1C</t>
    </r>
    <r>
      <rPr>
        <b/>
        <u val="single"/>
        <sz val="12"/>
        <rFont val="Arial"/>
        <family val="0"/>
      </rPr>
      <t>-associated loci with coronary artery disease</t>
    </r>
  </si>
  <si>
    <t>Venous, processed same day &lt; 5 hours</t>
  </si>
  <si>
    <t>Effect/Other</t>
  </si>
  <si>
    <t>-0.007 (0.004)</t>
  </si>
  <si>
    <t>0.003 (0.004)</t>
  </si>
  <si>
    <t>0.020 (0.019)</t>
  </si>
  <si>
    <t>-0.025 (0.012)</t>
  </si>
  <si>
    <t>-0.0053 (0.0089)</t>
  </si>
  <si>
    <t>-0.001 (0.013)</t>
  </si>
  <si>
    <t>-0.0088 (0.0098)</t>
  </si>
  <si>
    <t>P-value</t>
  </si>
  <si>
    <t>rs552976</t>
  </si>
  <si>
    <t>rs1799884</t>
  </si>
  <si>
    <t>0.062 (0.005)</t>
  </si>
  <si>
    <t>-0.026 (0.005)</t>
  </si>
  <si>
    <t>Illumina Hap300, subset on CNV370, called with Hap300 files</t>
  </si>
  <si>
    <t>Illumina Human1M</t>
  </si>
  <si>
    <t>Affymetrix SNP 6.0 Array</t>
  </si>
  <si>
    <t>500K Affymetrix GeneChip (250K Sty and 250K Nsp arrays, Affymetrix, Inc) and Affymetrix Genome-Wide Human SNP Array 6.0</t>
  </si>
  <si>
    <t>iPLEX Sequenom MassARRAY</t>
  </si>
  <si>
    <t>&lt;0.02</t>
  </si>
  <si>
    <t xml:space="preserve"> 1% / 41,526</t>
  </si>
  <si>
    <t>≥ 1% / 0</t>
  </si>
  <si>
    <t>5% / -</t>
  </si>
  <si>
    <t>1% / 1</t>
  </si>
  <si>
    <t>NTR</t>
  </si>
  <si>
    <t>ARIC</t>
  </si>
  <si>
    <t>DGI</t>
  </si>
  <si>
    <t>Lolipop</t>
  </si>
  <si>
    <t>Germany</t>
  </si>
  <si>
    <t>KORA F3</t>
  </si>
  <si>
    <t>Netherlands</t>
  </si>
  <si>
    <t>SardiNIA stage 2</t>
  </si>
  <si>
    <t>Not fasted</t>
  </si>
  <si>
    <r>
      <t xml:space="preserve">3 </t>
    </r>
    <r>
      <rPr>
        <sz val="11"/>
        <rFont val="Arial"/>
        <family val="0"/>
      </rPr>
      <t xml:space="preserve">Hb = Hemoglobin; MCH = Mean corpuscular hemoglobin; MCV = Mean corpuscular volume. </t>
    </r>
  </si>
  <si>
    <r>
      <t xml:space="preserve">5 </t>
    </r>
    <r>
      <rPr>
        <sz val="11"/>
        <rFont val="Arial"/>
        <family val="0"/>
      </rPr>
      <t>N indicates the number of cases/controls</t>
    </r>
  </si>
  <si>
    <r>
      <t>4.1 x 10</t>
    </r>
    <r>
      <rPr>
        <i/>
        <vertAlign val="superscript"/>
        <sz val="12"/>
        <color indexed="8"/>
        <rFont val="Arial"/>
        <family val="0"/>
      </rPr>
      <t>-3</t>
    </r>
  </si>
  <si>
    <r>
      <t>2.9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8</t>
    </r>
  </si>
  <si>
    <r>
      <t>7.7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8</t>
    </r>
  </si>
  <si>
    <r>
      <t>1.1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15</t>
    </r>
  </si>
  <si>
    <t>Table S1. Genotyping QC metrics for studies included in the meta-analysis</t>
  </si>
  <si>
    <r>
      <t>10</t>
    </r>
    <r>
      <rPr>
        <vertAlign val="superscript"/>
        <sz val="12"/>
        <rFont val="Arial"/>
        <family val="0"/>
      </rPr>
      <t>-4</t>
    </r>
    <r>
      <rPr>
        <sz val="12"/>
        <rFont val="Arial"/>
        <family val="0"/>
      </rPr>
      <t xml:space="preserve"> / 470</t>
    </r>
  </si>
  <si>
    <r>
      <t>10</t>
    </r>
    <r>
      <rPr>
        <vertAlign val="superscript"/>
        <sz val="12"/>
        <rFont val="Arial"/>
        <family val="0"/>
      </rPr>
      <t>-6</t>
    </r>
    <r>
      <rPr>
        <sz val="12"/>
        <rFont val="Arial"/>
        <family val="0"/>
      </rPr>
      <t xml:space="preserve"> / 5,775</t>
    </r>
  </si>
  <si>
    <r>
      <t>P &gt; 10</t>
    </r>
    <r>
      <rPr>
        <vertAlign val="superscript"/>
        <sz val="12"/>
        <rFont val="Arial"/>
        <family val="0"/>
      </rPr>
      <t>-6</t>
    </r>
  </si>
  <si>
    <r>
      <t>10</t>
    </r>
    <r>
      <rPr>
        <vertAlign val="superscript"/>
        <sz val="12"/>
        <rFont val="Arial"/>
        <family val="0"/>
      </rPr>
      <t>-6</t>
    </r>
    <r>
      <rPr>
        <sz val="12"/>
        <rFont val="Arial"/>
        <family val="0"/>
      </rPr>
      <t xml:space="preserve"> / 7,842</t>
    </r>
  </si>
  <si>
    <r>
      <t>10</t>
    </r>
    <r>
      <rPr>
        <vertAlign val="superscript"/>
        <sz val="12"/>
        <rFont val="Arial"/>
        <family val="0"/>
      </rPr>
      <t>-6</t>
    </r>
  </si>
  <si>
    <r>
      <t>10</t>
    </r>
    <r>
      <rPr>
        <vertAlign val="superscript"/>
        <sz val="12"/>
        <rFont val="Arial"/>
        <family val="0"/>
      </rPr>
      <t>-6</t>
    </r>
    <r>
      <rPr>
        <sz val="12"/>
        <rFont val="Arial"/>
        <family val="0"/>
      </rPr>
      <t xml:space="preserve"> / 39,548</t>
    </r>
  </si>
  <si>
    <r>
      <t>10</t>
    </r>
    <r>
      <rPr>
        <vertAlign val="superscript"/>
        <sz val="12"/>
        <rFont val="Arial"/>
        <family val="0"/>
      </rPr>
      <t>-4</t>
    </r>
    <r>
      <rPr>
        <sz val="12"/>
        <rFont val="Arial"/>
        <family val="0"/>
      </rPr>
      <t xml:space="preserve"> / 57,726</t>
    </r>
  </si>
  <si>
    <r>
      <t>10</t>
    </r>
    <r>
      <rPr>
        <vertAlign val="superscript"/>
        <sz val="12"/>
        <rFont val="Arial"/>
        <family val="0"/>
      </rPr>
      <t>-4</t>
    </r>
  </si>
  <si>
    <r>
      <t>MAF&gt;1%, HWE&lt;10</t>
    </r>
    <r>
      <rPr>
        <vertAlign val="superscript"/>
        <sz val="12"/>
        <rFont val="Arial"/>
        <family val="0"/>
      </rPr>
      <t>-7</t>
    </r>
  </si>
  <si>
    <r>
      <t>MAF&gt;1%, HWE&lt;10</t>
    </r>
    <r>
      <rPr>
        <vertAlign val="superscript"/>
        <sz val="12"/>
        <rFont val="Arial"/>
        <family val="0"/>
      </rPr>
      <t>-4</t>
    </r>
  </si>
  <si>
    <r>
      <t>Sex-specific residuals adjusted for age and age</t>
    </r>
    <r>
      <rPr>
        <vertAlign val="superscript"/>
        <sz val="12"/>
        <rFont val="Arial"/>
        <family val="0"/>
      </rPr>
      <t>2</t>
    </r>
  </si>
  <si>
    <r>
      <t>Age, age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, sex</t>
    </r>
  </si>
  <si>
    <r>
      <t>Age, age</t>
    </r>
    <r>
      <rPr>
        <vertAlign val="superscript"/>
        <sz val="12"/>
        <rFont val="Arial"/>
        <family val="0"/>
      </rPr>
      <t>2</t>
    </r>
  </si>
  <si>
    <t>SNP</t>
  </si>
  <si>
    <t>Effect/ other</t>
  </si>
  <si>
    <r>
      <t>2-hr glucose (mmol/L)</t>
    </r>
    <r>
      <rPr>
        <b/>
        <vertAlign val="superscript"/>
        <sz val="12"/>
        <color indexed="8"/>
        <rFont val="Arial"/>
        <family val="0"/>
      </rPr>
      <t>1</t>
    </r>
  </si>
  <si>
    <t>0.032 (0.007)</t>
  </si>
  <si>
    <t>0.027 (0.008)</t>
  </si>
  <si>
    <t>0.066 (0.018)</t>
  </si>
  <si>
    <t>0.060 (0.016)</t>
  </si>
  <si>
    <t>0.051 (0.016)</t>
  </si>
  <si>
    <t>0.057 (0.016)</t>
  </si>
  <si>
    <t>0.072 (0.016)</t>
  </si>
  <si>
    <t>0.073 (0.016)</t>
  </si>
  <si>
    <t>0.076 (0.013)</t>
  </si>
  <si>
    <t>0.077 (0.013)</t>
  </si>
  <si>
    <t>0.074 (0.012)</t>
  </si>
  <si>
    <t>0.073 (0.012)</t>
  </si>
  <si>
    <t>0.067 (0.014)</t>
  </si>
  <si>
    <t>0.022 (0.010)</t>
  </si>
  <si>
    <t>0.018 (0.090)</t>
  </si>
  <si>
    <t>0.020 (0.09)</t>
  </si>
  <si>
    <t>0.020 (0.090)</t>
  </si>
  <si>
    <t>0.024 (0.011)</t>
  </si>
  <si>
    <t>0.020 (0.011)</t>
  </si>
  <si>
    <t>0.021 (0.011)</t>
  </si>
  <si>
    <t>0.023 (0.011)</t>
  </si>
  <si>
    <t>0.023 (0.013)</t>
  </si>
  <si>
    <t>0.014 (0.008)</t>
  </si>
  <si>
    <t>0.014 (0.007)</t>
  </si>
  <si>
    <t>0.015 (0.007)</t>
  </si>
  <si>
    <t>13,925/14,590</t>
  </si>
  <si>
    <r>
      <t>4.5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3</t>
    </r>
  </si>
  <si>
    <t>-</t>
  </si>
  <si>
    <r>
      <t>1.1 x 10</t>
    </r>
    <r>
      <rPr>
        <i/>
        <vertAlign val="superscript"/>
        <sz val="12"/>
        <color indexed="8"/>
        <rFont val="Calibri"/>
        <family val="0"/>
      </rPr>
      <t>‐</t>
    </r>
    <r>
      <rPr>
        <i/>
        <vertAlign val="superscript"/>
        <sz val="12"/>
        <color indexed="8"/>
        <rFont val="Arial"/>
        <family val="0"/>
      </rPr>
      <t>4</t>
    </r>
  </si>
  <si>
    <r>
      <t>6.6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45</t>
    </r>
  </si>
  <si>
    <r>
      <t>1.1 x 10</t>
    </r>
    <r>
      <rPr>
        <i/>
        <vertAlign val="superscript"/>
        <sz val="12"/>
        <rFont val="Calibri"/>
        <family val="0"/>
      </rPr>
      <t>‐</t>
    </r>
    <r>
      <rPr>
        <i/>
        <vertAlign val="superscript"/>
        <sz val="12"/>
        <rFont val="Arial"/>
        <family val="0"/>
      </rPr>
      <t>14</t>
    </r>
  </si>
  <si>
    <r>
      <t>1.0 x 10</t>
    </r>
    <r>
      <rPr>
        <i/>
        <vertAlign val="superscript"/>
        <sz val="12"/>
        <rFont val="Arial"/>
        <family val="0"/>
      </rPr>
      <t>-6</t>
    </r>
  </si>
  <si>
    <t>Study</t>
  </si>
  <si>
    <t>WTCCC-CAD</t>
  </si>
  <si>
    <t>421/2,698</t>
  </si>
  <si>
    <t>1,222/1,298</t>
  </si>
  <si>
    <t>4,858/2,236</t>
  </si>
  <si>
    <t>1,275/1,407</t>
  </si>
  <si>
    <t>MAF</t>
  </si>
  <si>
    <t>MAF</t>
  </si>
  <si>
    <t>0.965 [0.860-1.082]</t>
  </si>
  <si>
    <t>OR [95% CI]</t>
  </si>
  <si>
    <t>GCK</t>
  </si>
  <si>
    <t>OR [95% CI]</t>
  </si>
  <si>
    <t>MAF</t>
  </si>
  <si>
    <t>OR [95% CI]</t>
  </si>
  <si>
    <t>8,130/38,987</t>
  </si>
  <si>
    <t>12,525/12,990</t>
  </si>
  <si>
    <t>rs1387153</t>
  </si>
  <si>
    <t>9,726/8,409</t>
  </si>
  <si>
    <t>12,001/11,653</t>
  </si>
  <si>
    <t>5.25 (0.38) / 5.16 (0.38)</t>
  </si>
  <si>
    <t>GenomeEUtwin</t>
  </si>
  <si>
    <t>HEALTH2000</t>
  </si>
  <si>
    <t>0.155 (0.019)</t>
  </si>
  <si>
    <t>0.194 (0.253)</t>
  </si>
  <si>
    <t>-0.034 (0.045)</t>
  </si>
  <si>
    <t>GerMIFS I</t>
  </si>
  <si>
    <t>24.7 / 24.4</t>
  </si>
  <si>
    <t>WTCCC-CAD</t>
  </si>
  <si>
    <t>GerMIFS II</t>
  </si>
  <si>
    <t>Total</t>
  </si>
  <si>
    <t>13,925/14,590</t>
  </si>
  <si>
    <r>
      <t xml:space="preserve">Note: </t>
    </r>
    <r>
      <rPr>
        <sz val="12"/>
        <color indexed="8"/>
        <rFont val="Arial"/>
        <family val="0"/>
      </rPr>
      <t>CABG = Coronary artery bypass graft; PTCA= Percutanerous Transluminal Coronary Angioplasty.</t>
    </r>
  </si>
  <si>
    <t>% females Cases/Controls</t>
  </si>
  <si>
    <t>Mean (SD) Age Cases/Controls</t>
  </si>
  <si>
    <r>
      <t>CAD</t>
    </r>
    <r>
      <rPr>
        <b/>
        <vertAlign val="superscript"/>
        <sz val="12"/>
        <color indexed="8"/>
        <rFont val="Arial"/>
        <family val="0"/>
      </rPr>
      <t>5</t>
    </r>
  </si>
  <si>
    <r>
      <t>Type 2 diabetes</t>
    </r>
    <r>
      <rPr>
        <b/>
        <vertAlign val="superscript"/>
        <sz val="12"/>
        <color indexed="8"/>
        <rFont val="Arial"/>
        <family val="0"/>
      </rPr>
      <t>4</t>
    </r>
  </si>
  <si>
    <r>
      <t>Table S3. Associations of ten independent HbA</t>
    </r>
    <r>
      <rPr>
        <b/>
        <u val="single"/>
        <vertAlign val="subscript"/>
        <sz val="12"/>
        <rFont val="Arial"/>
        <family val="0"/>
      </rPr>
      <t>1C</t>
    </r>
    <r>
      <rPr>
        <b/>
        <u val="single"/>
        <sz val="12"/>
        <rFont val="Arial"/>
        <family val="0"/>
      </rPr>
      <t>-associated loci with glycemic and erythrocyte traits and disease</t>
    </r>
  </si>
  <si>
    <t>Iron (μmol/l)</t>
  </si>
  <si>
    <t>Transferrin (g/L)</t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</si>
  <si>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sex and age </t>
    </r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</si>
  <si>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Hb (g/l), sex and age</t>
    </r>
  </si>
  <si>
    <r>
      <t>HbA</t>
    </r>
    <r>
      <rPr>
        <b/>
        <vertAlign val="subscript"/>
        <sz val="12"/>
        <color indexed="8"/>
        <rFont val="Arial"/>
        <family val="0"/>
      </rPr>
      <t>1C</t>
    </r>
    <r>
      <rPr>
        <b/>
        <sz val="12"/>
        <color indexed="8"/>
        <rFont val="Arial"/>
        <family val="0"/>
      </rPr>
      <t xml:space="preserve"> (%)  adjusted for MCV (fl), sex and age</t>
    </r>
  </si>
  <si>
    <r>
      <t xml:space="preserve"> 4 </t>
    </r>
    <r>
      <rPr>
        <sz val="11"/>
        <rFont val="Arial"/>
        <family val="0"/>
      </rPr>
      <t>T2D results for are from DIAGRAM+ (Voight et al, Nat Genet 2010). For rs1800562 the available sample size in DIAGRAM+ was 6,206 cases and 36,049 controls. Data are OR [±95% CI], N indicates the number of cases/controls.  Results for proxies are presented for 5 signals: (a) for rs552976 a proxy rs560887 was used (r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>=0.666; G=&gt;C); (b) for rs1800562 a proxy rs1408272 was used (r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>=0.793; T=&gt;G); (c) for rs1799884 a proxy  rs4607517 was used (r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>=1.000; T=&gt;A); (d) for rs1387153 a proxy rs10830963 was used (r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>=0.705.; T=&gt;G); (e) for rs7998202 a proxy rs282587 was used (r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=0.714; G=&gt;G). rs16926246 had no information for either index or proxy SNPs. The corresponding SNP association statistics for </t>
    </r>
    <r>
      <rPr>
        <i/>
        <sz val="11"/>
        <rFont val="Arial"/>
        <family val="0"/>
      </rPr>
      <t>MTNRB1,</t>
    </r>
    <r>
      <rPr>
        <sz val="11"/>
        <rFont val="Arial"/>
        <family val="0"/>
      </rPr>
      <t xml:space="preserve"> </t>
    </r>
    <r>
      <rPr>
        <i/>
        <sz val="11"/>
        <rFont val="Arial"/>
        <family val="0"/>
      </rPr>
      <t>GCK</t>
    </r>
    <r>
      <rPr>
        <sz val="11"/>
        <rFont val="Arial"/>
        <family val="0"/>
      </rPr>
      <t xml:space="preserve"> and </t>
    </r>
    <r>
      <rPr>
        <i/>
        <sz val="11"/>
        <rFont val="Arial"/>
        <family val="0"/>
      </rPr>
      <t>G6PC2/ABCB11</t>
    </r>
    <r>
      <rPr>
        <sz val="11"/>
        <rFont val="Arial"/>
        <family val="0"/>
      </rPr>
      <t xml:space="preserve">  were calculated in 40,655 cases and 87,022 controls in Dupuis et al (Nat Genet, 2010), and are respectively: rs1387153 OR 1.09 [1.06</t>
    </r>
    <r>
      <rPr>
        <sz val="11"/>
        <rFont val="Calibri"/>
        <family val="0"/>
      </rPr>
      <t>‐</t>
    </r>
    <r>
      <rPr>
        <sz val="11"/>
        <rFont val="Arial"/>
        <family val="0"/>
      </rPr>
      <t>1.12], P-value = 8.0 x 10</t>
    </r>
    <r>
      <rPr>
        <vertAlign val="superscript"/>
        <sz val="11"/>
        <rFont val="Calibri"/>
        <family val="2"/>
      </rPr>
      <t>‐</t>
    </r>
    <r>
      <rPr>
        <vertAlign val="superscript"/>
        <sz val="11"/>
        <rFont val="Arial"/>
        <family val="0"/>
      </rPr>
      <t>13</t>
    </r>
    <r>
      <rPr>
        <sz val="11"/>
        <rFont val="Arial"/>
        <family val="0"/>
      </rPr>
      <t>, rs1799884 OR 1.07 [1.05</t>
    </r>
    <r>
      <rPr>
        <sz val="11"/>
        <rFont val="Calibri"/>
        <family val="0"/>
      </rPr>
      <t>‐</t>
    </r>
    <r>
      <rPr>
        <sz val="11"/>
        <rFont val="Arial"/>
        <family val="0"/>
      </rPr>
      <t>1.10], P-value = 5.0 x 10</t>
    </r>
    <r>
      <rPr>
        <vertAlign val="superscript"/>
        <sz val="11"/>
        <rFont val="Calibri"/>
        <family val="2"/>
      </rPr>
      <t>‐</t>
    </r>
    <r>
      <rPr>
        <vertAlign val="superscript"/>
        <sz val="11"/>
        <rFont val="Arial"/>
        <family val="0"/>
      </rPr>
      <t>8</t>
    </r>
    <r>
      <rPr>
        <sz val="11"/>
        <rFont val="Arial"/>
        <family val="0"/>
      </rPr>
      <t>, rs552976 OR 0.97 [0.95</t>
    </r>
    <r>
      <rPr>
        <sz val="11"/>
        <rFont val="Calibri"/>
        <family val="0"/>
      </rPr>
      <t>‐</t>
    </r>
    <r>
      <rPr>
        <sz val="11"/>
        <rFont val="Arial"/>
        <family val="0"/>
      </rPr>
      <t>0.99], P-value = 0.012</t>
    </r>
  </si>
  <si>
    <t>Table S5. Descriptive statistics of coronary artery disease association cohorts</t>
  </si>
  <si>
    <r>
      <t>2.5x10</t>
    </r>
    <r>
      <rPr>
        <i/>
        <vertAlign val="superscript"/>
        <sz val="12"/>
        <color indexed="8"/>
        <rFont val="Arial"/>
        <family val="0"/>
      </rPr>
      <t>-3</t>
    </r>
  </si>
  <si>
    <r>
      <t>2.9x10</t>
    </r>
    <r>
      <rPr>
        <i/>
        <vertAlign val="superscript"/>
        <sz val="12"/>
        <color indexed="8"/>
        <rFont val="Arial"/>
        <family val="0"/>
      </rPr>
      <t>-3</t>
    </r>
  </si>
  <si>
    <r>
      <t>4.8x10</t>
    </r>
    <r>
      <rPr>
        <i/>
        <vertAlign val="superscript"/>
        <sz val="12"/>
        <color indexed="8"/>
        <rFont val="Arial"/>
        <family val="0"/>
      </rPr>
      <t>-4</t>
    </r>
  </si>
  <si>
    <r>
      <t>7.1x10</t>
    </r>
    <r>
      <rPr>
        <i/>
        <vertAlign val="superscript"/>
        <sz val="12"/>
        <color indexed="8"/>
        <rFont val="Arial"/>
        <family val="0"/>
      </rPr>
      <t>-4</t>
    </r>
  </si>
  <si>
    <r>
      <t>2.0x10</t>
    </r>
    <r>
      <rPr>
        <i/>
        <vertAlign val="superscript"/>
        <sz val="12"/>
        <color indexed="8"/>
        <rFont val="Arial"/>
        <family val="0"/>
      </rPr>
      <t>-3</t>
    </r>
  </si>
  <si>
    <r>
      <t>3.5x10</t>
    </r>
    <r>
      <rPr>
        <i/>
        <vertAlign val="superscript"/>
        <sz val="12"/>
        <color indexed="8"/>
        <rFont val="Arial"/>
        <family val="0"/>
      </rPr>
      <t>-3</t>
    </r>
  </si>
  <si>
    <r>
      <t>ABCB11/G6PC2</t>
    </r>
    <r>
      <rPr>
        <b/>
        <sz val="12"/>
        <color indexed="8"/>
        <rFont val="Arial"/>
        <family val="0"/>
      </rPr>
      <t> </t>
    </r>
  </si>
  <si>
    <r>
      <t>3.1x10</t>
    </r>
    <r>
      <rPr>
        <i/>
        <vertAlign val="superscript"/>
        <sz val="12"/>
        <color indexed="8"/>
        <rFont val="Arial"/>
        <family val="0"/>
      </rPr>
      <t>-5</t>
    </r>
  </si>
  <si>
    <r>
      <t>4.7x10</t>
    </r>
    <r>
      <rPr>
        <i/>
        <vertAlign val="superscript"/>
        <sz val="12"/>
        <color indexed="8"/>
        <rFont val="Arial"/>
        <family val="0"/>
      </rPr>
      <t>-5</t>
    </r>
  </si>
  <si>
    <r>
      <t>3.6x10</t>
    </r>
    <r>
      <rPr>
        <i/>
        <vertAlign val="superscript"/>
        <sz val="12"/>
        <color indexed="8"/>
        <rFont val="Arial"/>
        <family val="0"/>
      </rPr>
      <t>-6</t>
    </r>
  </si>
  <si>
    <r>
      <t>2.3x10</t>
    </r>
    <r>
      <rPr>
        <i/>
        <vertAlign val="superscript"/>
        <sz val="12"/>
        <color indexed="8"/>
        <rFont val="Arial"/>
        <family val="0"/>
      </rPr>
      <t>-6</t>
    </r>
  </si>
  <si>
    <r>
      <t>4.6x10</t>
    </r>
    <r>
      <rPr>
        <i/>
        <vertAlign val="superscript"/>
        <sz val="12"/>
        <color indexed="8"/>
        <rFont val="Arial"/>
        <family val="0"/>
      </rPr>
      <t>-5</t>
    </r>
  </si>
  <si>
    <r>
      <t>3.4x10</t>
    </r>
    <r>
      <rPr>
        <i/>
        <vertAlign val="superscript"/>
        <sz val="12"/>
        <color indexed="8"/>
        <rFont val="Arial"/>
        <family val="0"/>
      </rPr>
      <t>-4</t>
    </r>
  </si>
  <si>
    <r>
      <t>4.7x10</t>
    </r>
    <r>
      <rPr>
        <i/>
        <vertAlign val="superscript"/>
        <sz val="12"/>
        <color indexed="8"/>
        <rFont val="Arial"/>
        <family val="0"/>
      </rPr>
      <t>-6</t>
    </r>
  </si>
  <si>
    <r>
      <t>7.3x10</t>
    </r>
    <r>
      <rPr>
        <i/>
        <vertAlign val="superscript"/>
        <sz val="12"/>
        <color indexed="8"/>
        <rFont val="Arial"/>
        <family val="0"/>
      </rPr>
      <t>-6</t>
    </r>
  </si>
  <si>
    <r>
      <t>3.6x10</t>
    </r>
    <r>
      <rPr>
        <i/>
        <vertAlign val="superscript"/>
        <sz val="12"/>
        <color indexed="8"/>
        <rFont val="Arial"/>
        <family val="0"/>
      </rPr>
      <t>-4</t>
    </r>
  </si>
  <si>
    <r>
      <t>1.2x10</t>
    </r>
    <r>
      <rPr>
        <i/>
        <vertAlign val="superscript"/>
        <sz val="12"/>
        <color indexed="8"/>
        <rFont val="Arial"/>
        <family val="0"/>
      </rPr>
      <t>-3</t>
    </r>
  </si>
  <si>
    <r>
      <t>1.7x10</t>
    </r>
    <r>
      <rPr>
        <i/>
        <vertAlign val="superscript"/>
        <sz val="12"/>
        <color indexed="8"/>
        <rFont val="Arial"/>
        <family val="0"/>
      </rPr>
      <t>-4</t>
    </r>
  </si>
  <si>
    <r>
      <t>2.8x10</t>
    </r>
    <r>
      <rPr>
        <i/>
        <vertAlign val="superscript"/>
        <sz val="12"/>
        <color indexed="8"/>
        <rFont val="Arial"/>
        <family val="0"/>
      </rPr>
      <t>-4</t>
    </r>
  </si>
  <si>
    <r>
      <t>1.8x10</t>
    </r>
    <r>
      <rPr>
        <i/>
        <vertAlign val="superscript"/>
        <sz val="12"/>
        <color indexed="8"/>
        <rFont val="Arial"/>
        <family val="0"/>
      </rPr>
      <t>-6</t>
    </r>
  </si>
  <si>
    <r>
      <t>1.1x10</t>
    </r>
    <r>
      <rPr>
        <i/>
        <vertAlign val="superscript"/>
        <sz val="12"/>
        <color indexed="8"/>
        <rFont val="Arial"/>
        <family val="0"/>
      </rPr>
      <t>-6</t>
    </r>
  </si>
  <si>
    <r>
      <t>2.8x10</t>
    </r>
    <r>
      <rPr>
        <i/>
        <vertAlign val="superscript"/>
        <sz val="12"/>
        <color indexed="8"/>
        <rFont val="Arial"/>
        <family val="0"/>
      </rPr>
      <t>-6</t>
    </r>
  </si>
  <si>
    <r>
      <t>2.4x10</t>
    </r>
    <r>
      <rPr>
        <i/>
        <vertAlign val="superscript"/>
        <sz val="12"/>
        <color indexed="8"/>
        <rFont val="Arial"/>
        <family val="0"/>
      </rPr>
      <t>-6</t>
    </r>
  </si>
  <si>
    <r>
      <t>7.4x10</t>
    </r>
    <r>
      <rPr>
        <i/>
        <vertAlign val="superscript"/>
        <sz val="12"/>
        <color indexed="8"/>
        <rFont val="Arial"/>
        <family val="0"/>
      </rPr>
      <t>-6</t>
    </r>
  </si>
  <si>
    <r>
      <t>1.1x10</t>
    </r>
    <r>
      <rPr>
        <i/>
        <vertAlign val="superscript"/>
        <sz val="12"/>
        <color indexed="8"/>
        <rFont val="Arial"/>
        <family val="0"/>
      </rPr>
      <t>-4</t>
    </r>
  </si>
  <si>
    <r>
      <t>2.5x10</t>
    </r>
    <r>
      <rPr>
        <i/>
        <vertAlign val="superscript"/>
        <sz val="12"/>
        <color indexed="8"/>
        <rFont val="Arial"/>
        <family val="0"/>
      </rPr>
      <t>-5</t>
    </r>
  </si>
  <si>
    <r>
      <t>3.6x10</t>
    </r>
    <r>
      <rPr>
        <i/>
        <vertAlign val="superscript"/>
        <sz val="12"/>
        <color indexed="8"/>
        <rFont val="Arial"/>
        <family val="0"/>
      </rPr>
      <t>-5</t>
    </r>
  </si>
  <si>
    <r>
      <t>4.5x10</t>
    </r>
    <r>
      <rPr>
        <i/>
        <vertAlign val="superscript"/>
        <sz val="12"/>
        <color indexed="8"/>
        <rFont val="Arial"/>
        <family val="0"/>
      </rPr>
      <t>-5</t>
    </r>
  </si>
  <si>
    <r>
      <t>5.2x10</t>
    </r>
    <r>
      <rPr>
        <i/>
        <vertAlign val="superscript"/>
        <sz val="12"/>
        <color indexed="8"/>
        <rFont val="Arial"/>
        <family val="0"/>
      </rPr>
      <t>-3</t>
    </r>
  </si>
  <si>
    <r>
      <t>6.9x10</t>
    </r>
    <r>
      <rPr>
        <i/>
        <vertAlign val="superscript"/>
        <sz val="12"/>
        <color indexed="8"/>
        <rFont val="Arial"/>
        <family val="0"/>
      </rPr>
      <t>-3</t>
    </r>
  </si>
  <si>
    <r>
      <t>1.2x10</t>
    </r>
    <r>
      <rPr>
        <i/>
        <vertAlign val="superscript"/>
        <sz val="12"/>
        <color indexed="8"/>
        <rFont val="Arial"/>
        <family val="0"/>
      </rPr>
      <t>-9</t>
    </r>
  </si>
  <si>
    <r>
      <t>9.6x10</t>
    </r>
    <r>
      <rPr>
        <i/>
        <vertAlign val="superscript"/>
        <sz val="12"/>
        <color indexed="8"/>
        <rFont val="Arial"/>
        <family val="0"/>
      </rPr>
      <t>-10</t>
    </r>
  </si>
  <si>
    <r>
      <t>1.8x10</t>
    </r>
    <r>
      <rPr>
        <i/>
        <vertAlign val="superscript"/>
        <sz val="12"/>
        <color indexed="8"/>
        <rFont val="Arial"/>
        <family val="0"/>
      </rPr>
      <t>-9</t>
    </r>
  </si>
  <si>
    <r>
      <t>2.0x10</t>
    </r>
    <r>
      <rPr>
        <i/>
        <vertAlign val="superscript"/>
        <sz val="12"/>
        <color indexed="8"/>
        <rFont val="Arial"/>
        <family val="0"/>
      </rPr>
      <t>-9</t>
    </r>
  </si>
  <si>
    <r>
      <t>1.1x10</t>
    </r>
    <r>
      <rPr>
        <i/>
        <vertAlign val="superscript"/>
        <sz val="12"/>
        <color indexed="8"/>
        <rFont val="Arial"/>
        <family val="0"/>
      </rPr>
      <t>-9</t>
    </r>
  </si>
  <si>
    <r>
      <t>2.9x10</t>
    </r>
    <r>
      <rPr>
        <i/>
        <vertAlign val="superscript"/>
        <sz val="12"/>
        <color indexed="8"/>
        <rFont val="Arial"/>
        <family val="0"/>
      </rPr>
      <t>-6</t>
    </r>
  </si>
  <si>
    <r>
      <t>8.1x10</t>
    </r>
    <r>
      <rPr>
        <i/>
        <vertAlign val="superscript"/>
        <sz val="12"/>
        <color indexed="8"/>
        <rFont val="Arial"/>
        <family val="0"/>
      </rPr>
      <t>-7</t>
    </r>
  </si>
  <si>
    <r>
      <t>1.6x10</t>
    </r>
    <r>
      <rPr>
        <i/>
        <vertAlign val="superscript"/>
        <sz val="12"/>
        <color indexed="8"/>
        <rFont val="Arial"/>
        <family val="0"/>
      </rPr>
      <t>-6</t>
    </r>
  </si>
  <si>
    <r>
      <t>1.2x10</t>
    </r>
    <r>
      <rPr>
        <i/>
        <vertAlign val="superscript"/>
        <sz val="12"/>
        <color indexed="8"/>
        <rFont val="Arial"/>
        <family val="0"/>
      </rPr>
      <t>-6</t>
    </r>
  </si>
  <si>
    <r>
      <t>1.9x10</t>
    </r>
    <r>
      <rPr>
        <i/>
        <vertAlign val="superscript"/>
        <sz val="12"/>
        <color indexed="8"/>
        <rFont val="Arial"/>
        <family val="0"/>
      </rPr>
      <t>-6</t>
    </r>
  </si>
  <si>
    <r>
      <t>3.8x10</t>
    </r>
    <r>
      <rPr>
        <i/>
        <vertAlign val="superscript"/>
        <sz val="12"/>
        <color indexed="8"/>
        <rFont val="Arial"/>
        <family val="0"/>
      </rPr>
      <t>-6</t>
    </r>
  </si>
  <si>
    <r>
      <t>4.3x10</t>
    </r>
    <r>
      <rPr>
        <i/>
        <vertAlign val="superscript"/>
        <sz val="12"/>
        <color indexed="8"/>
        <rFont val="Arial"/>
        <family val="0"/>
      </rPr>
      <t>-3</t>
    </r>
  </si>
  <si>
    <r>
      <t>5.1x10</t>
    </r>
    <r>
      <rPr>
        <i/>
        <vertAlign val="superscript"/>
        <sz val="12"/>
        <color indexed="8"/>
        <rFont val="Arial"/>
        <family val="0"/>
      </rPr>
      <t>-3</t>
    </r>
  </si>
  <si>
    <t>0.029 (0.007)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</si>
</sst>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  <numFmt numFmtId="186" formatCode="_-* #,##0.00_-;\-* #,##0.00_-;_-* \-??_-;_-@_-"/>
    <numFmt numFmtId="187" formatCode="_(* #,##0_);_(* \(#,##0\);_(* \-??_);_(@_)"/>
    <numFmt numFmtId="188" formatCode="0.0000"/>
    <numFmt numFmtId="189" formatCode="0.000"/>
    <numFmt numFmtId="190" formatCode="0.0E+00"/>
    <numFmt numFmtId="191" formatCode="0.00000000"/>
    <numFmt numFmtId="192" formatCode="_-* #,##0.0_-;\-* #,##0.0_-;_-* \-??_-;_-@_-"/>
    <numFmt numFmtId="193" formatCode="_-* #,##0_-;\-* #,##0_-;_-* \-??_-;_-@_-"/>
    <numFmt numFmtId="194" formatCode="0.000000"/>
    <numFmt numFmtId="195" formatCode="#,##0.0"/>
    <numFmt numFmtId="196" formatCode="#,##0.000"/>
    <numFmt numFmtId="197" formatCode="0.0000000"/>
    <numFmt numFmtId="198" formatCode="0.00000"/>
    <numFmt numFmtId="199" formatCode="0.0"/>
    <numFmt numFmtId="200" formatCode="0.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vertAlign val="superscript"/>
      <sz val="12"/>
      <name val="Calibri"/>
      <family val="0"/>
    </font>
    <font>
      <i/>
      <vertAlign val="superscript"/>
      <sz val="12"/>
      <color indexed="8"/>
      <name val="Calibri"/>
      <family val="0"/>
    </font>
    <font>
      <b/>
      <u val="single"/>
      <sz val="12"/>
      <color indexed="8"/>
      <name val="Arial"/>
      <family val="0"/>
    </font>
    <font>
      <u val="single"/>
      <sz val="12"/>
      <color indexed="8"/>
      <name val="Arial"/>
      <family val="0"/>
    </font>
    <font>
      <u val="single"/>
      <sz val="12"/>
      <color indexed="10"/>
      <name val="Arial"/>
      <family val="0"/>
    </font>
    <font>
      <b/>
      <sz val="12"/>
      <color indexed="9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u val="single"/>
      <sz val="11"/>
      <color indexed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i/>
      <sz val="12"/>
      <name val="Arial"/>
      <family val="0"/>
    </font>
    <font>
      <i/>
      <sz val="12"/>
      <color indexed="8"/>
      <name val="Arial"/>
      <family val="0"/>
    </font>
    <font>
      <i/>
      <vertAlign val="superscript"/>
      <sz val="12"/>
      <color indexed="8"/>
      <name val="Arial"/>
      <family val="0"/>
    </font>
    <font>
      <i/>
      <vertAlign val="superscript"/>
      <sz val="12"/>
      <name val="Arial"/>
      <family val="0"/>
    </font>
    <font>
      <sz val="12"/>
      <color indexed="10"/>
      <name val="Arial"/>
      <family val="0"/>
    </font>
    <font>
      <i/>
      <sz val="12"/>
      <color indexed="10"/>
      <name val="Arial"/>
      <family val="0"/>
    </font>
    <font>
      <b/>
      <u val="single"/>
      <vertAlign val="subscript"/>
      <sz val="12"/>
      <name val="Arial"/>
      <family val="0"/>
    </font>
    <font>
      <vertAlign val="superscript"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11"/>
      <name val="Calibri"/>
      <family val="0"/>
    </font>
    <font>
      <vertAlign val="superscript"/>
      <sz val="11"/>
      <name val="Calibri"/>
      <family val="2"/>
    </font>
    <font>
      <sz val="11"/>
      <color indexed="8"/>
      <name val="Arial"/>
      <family val="0"/>
    </font>
    <font>
      <b/>
      <i/>
      <sz val="12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u val="single"/>
      <vertAlign val="subscript"/>
      <sz val="12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6" fontId="0" fillId="0" borderId="0" applyFill="0" applyBorder="0" applyAlignment="0" applyProtection="0"/>
    <xf numFmtId="169" fontId="1" fillId="0" borderId="0" applyFill="0" applyBorder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22" borderId="0" xfId="0" applyFont="1" applyFill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25" borderId="13" xfId="0" applyNumberFormat="1" applyFont="1" applyFill="1" applyBorder="1" applyAlignment="1">
      <alignment horizontal="center" vertical="center" wrapText="1"/>
    </xf>
    <xf numFmtId="0" fontId="28" fillId="25" borderId="13" xfId="0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 vertical="center" wrapText="1"/>
    </xf>
    <xf numFmtId="0" fontId="28" fillId="25" borderId="14" xfId="0" applyNumberFormat="1" applyFont="1" applyFill="1" applyBorder="1" applyAlignment="1">
      <alignment horizontal="center" vertical="center" wrapText="1"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>
      <alignment horizontal="center" vertical="center" wrapText="1"/>
    </xf>
    <xf numFmtId="0" fontId="28" fillId="25" borderId="15" xfId="0" applyNumberFormat="1" applyFont="1" applyFill="1" applyBorder="1" applyAlignment="1">
      <alignment horizontal="center" vertical="center" wrapText="1"/>
    </xf>
    <xf numFmtId="0" fontId="28" fillId="25" borderId="16" xfId="0" applyNumberFormat="1" applyFont="1" applyFill="1" applyBorder="1" applyAlignment="1">
      <alignment horizontal="center" vertical="center" wrapText="1"/>
    </xf>
    <xf numFmtId="0" fontId="30" fillId="26" borderId="0" xfId="0" applyFont="1" applyFill="1" applyAlignment="1">
      <alignment horizontal="center" vertical="center" wrapText="1"/>
    </xf>
    <xf numFmtId="0" fontId="30" fillId="26" borderId="14" xfId="0" applyNumberFormat="1" applyFont="1" applyFill="1" applyBorder="1" applyAlignment="1" applyProtection="1">
      <alignment horizontal="center" vertical="center" wrapText="1"/>
      <protection/>
    </xf>
    <xf numFmtId="0" fontId="30" fillId="24" borderId="14" xfId="0" applyNumberFormat="1" applyFont="1" applyFill="1" applyBorder="1" applyAlignment="1" applyProtection="1">
      <alignment horizontal="center" vertical="center" wrapText="1"/>
      <protection/>
    </xf>
    <xf numFmtId="0" fontId="28" fillId="25" borderId="17" xfId="0" applyNumberFormat="1" applyFont="1" applyFill="1" applyBorder="1" applyAlignment="1">
      <alignment horizontal="center" vertical="center" wrapText="1"/>
    </xf>
    <xf numFmtId="0" fontId="30" fillId="26" borderId="18" xfId="0" applyNumberFormat="1" applyFont="1" applyFill="1" applyBorder="1" applyAlignment="1" applyProtection="1">
      <alignment horizontal="center" vertical="center" wrapText="1"/>
      <protection/>
    </xf>
    <xf numFmtId="0" fontId="30" fillId="24" borderId="18" xfId="0" applyNumberFormat="1" applyFont="1" applyFill="1" applyBorder="1" applyAlignment="1" applyProtection="1">
      <alignment horizontal="center" vertical="center" wrapText="1"/>
      <protection/>
    </xf>
    <xf numFmtId="0" fontId="30" fillId="26" borderId="18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9" fontId="30" fillId="26" borderId="18" xfId="0" applyNumberFormat="1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27" borderId="18" xfId="0" applyNumberFormat="1" applyFont="1" applyFill="1" applyBorder="1" applyAlignment="1" applyProtection="1">
      <alignment horizontal="center" vertical="center" wrapText="1"/>
      <protection/>
    </xf>
    <xf numFmtId="11" fontId="30" fillId="26" borderId="18" xfId="0" applyNumberFormat="1" applyFont="1" applyFill="1" applyBorder="1" applyAlignment="1" applyProtection="1">
      <alignment horizontal="center" vertical="center" wrapText="1"/>
      <protection/>
    </xf>
    <xf numFmtId="0" fontId="30" fillId="28" borderId="18" xfId="0" applyNumberFormat="1" applyFont="1" applyFill="1" applyBorder="1" applyAlignment="1" applyProtection="1">
      <alignment horizontal="center" vertical="center" wrapText="1"/>
      <protection/>
    </xf>
    <xf numFmtId="3" fontId="30" fillId="26" borderId="18" xfId="0" applyNumberFormat="1" applyFont="1" applyFill="1" applyBorder="1" applyAlignment="1" applyProtection="1">
      <alignment horizontal="center" vertical="center" wrapText="1"/>
      <protection/>
    </xf>
    <xf numFmtId="189" fontId="28" fillId="25" borderId="16" xfId="0" applyNumberFormat="1" applyFont="1" applyFill="1" applyBorder="1" applyAlignment="1">
      <alignment horizontal="center" vertical="center" wrapText="1"/>
    </xf>
    <xf numFmtId="189" fontId="28" fillId="25" borderId="17" xfId="0" applyNumberFormat="1" applyFont="1" applyFill="1" applyBorder="1" applyAlignment="1">
      <alignment horizontal="center" vertical="center" wrapText="1"/>
    </xf>
    <xf numFmtId="189" fontId="30" fillId="26" borderId="18" xfId="0" applyNumberFormat="1" applyFont="1" applyFill="1" applyBorder="1" applyAlignment="1" applyProtection="1">
      <alignment horizontal="center" vertical="center" wrapText="1"/>
      <protection/>
    </xf>
    <xf numFmtId="189" fontId="30" fillId="24" borderId="0" xfId="0" applyNumberFormat="1" applyFont="1" applyFill="1" applyAlignment="1">
      <alignment horizontal="center" vertical="center" wrapText="1"/>
    </xf>
    <xf numFmtId="189" fontId="29" fillId="24" borderId="0" xfId="0" applyNumberFormat="1" applyFont="1" applyFill="1" applyAlignment="1">
      <alignment horizontal="center" vertical="center" wrapText="1"/>
    </xf>
    <xf numFmtId="0" fontId="30" fillId="28" borderId="18" xfId="0" applyFont="1" applyFill="1" applyBorder="1" applyAlignment="1">
      <alignment horizontal="center"/>
    </xf>
    <xf numFmtId="0" fontId="32" fillId="26" borderId="18" xfId="53" applyFont="1" applyFill="1" applyBorder="1" applyAlignment="1" applyProtection="1">
      <alignment horizontal="center" vertical="center" wrapText="1"/>
      <protection/>
    </xf>
    <xf numFmtId="0" fontId="32" fillId="24" borderId="18" xfId="53" applyNumberFormat="1" applyFont="1" applyFill="1" applyBorder="1" applyAlignment="1" applyProtection="1">
      <alignment horizontal="center" vertical="center" wrapText="1"/>
      <protection/>
    </xf>
    <xf numFmtId="0" fontId="33" fillId="26" borderId="0" xfId="0" applyFont="1" applyFill="1" applyAlignment="1">
      <alignment horizontal="left"/>
    </xf>
    <xf numFmtId="0" fontId="33" fillId="26" borderId="0" xfId="0" applyFont="1" applyFill="1" applyAlignment="1">
      <alignment horizontal="center" vertical="center"/>
    </xf>
    <xf numFmtId="0" fontId="33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20" xfId="0" applyFont="1" applyFill="1" applyBorder="1" applyAlignment="1">
      <alignment horizontal="center" vertical="center"/>
    </xf>
    <xf numFmtId="0" fontId="28" fillId="29" borderId="21" xfId="0" applyFont="1" applyFill="1" applyBorder="1" applyAlignment="1">
      <alignment horizontal="center" vertical="center" wrapText="1"/>
    </xf>
    <xf numFmtId="49" fontId="28" fillId="29" borderId="22" xfId="0" applyNumberFormat="1" applyFont="1" applyFill="1" applyBorder="1" applyAlignment="1">
      <alignment horizontal="center" vertical="top" wrapText="1"/>
    </xf>
    <xf numFmtId="49" fontId="28" fillId="29" borderId="20" xfId="0" applyNumberFormat="1" applyFont="1" applyFill="1" applyBorder="1" applyAlignment="1">
      <alignment horizontal="center" vertical="top" wrapText="1"/>
    </xf>
    <xf numFmtId="188" fontId="28" fillId="29" borderId="20" xfId="0" applyNumberFormat="1" applyFont="1" applyFill="1" applyBorder="1" applyAlignment="1">
      <alignment horizontal="center" vertical="top" wrapText="1"/>
    </xf>
    <xf numFmtId="49" fontId="28" fillId="30" borderId="20" xfId="0" applyNumberFormat="1" applyFont="1" applyFill="1" applyBorder="1" applyAlignment="1">
      <alignment horizontal="center" vertical="top" wrapText="1"/>
    </xf>
    <xf numFmtId="49" fontId="28" fillId="30" borderId="21" xfId="0" applyNumberFormat="1" applyFont="1" applyFill="1" applyBorder="1" applyAlignment="1">
      <alignment horizontal="center" vertical="top" wrapText="1"/>
    </xf>
    <xf numFmtId="0" fontId="34" fillId="24" borderId="23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top" wrapText="1"/>
    </xf>
    <xf numFmtId="193" fontId="29" fillId="26" borderId="26" xfId="42" applyNumberFormat="1" applyFont="1" applyFill="1" applyBorder="1" applyAlignment="1">
      <alignment horizontal="center" vertical="top"/>
    </xf>
    <xf numFmtId="193" fontId="29" fillId="26" borderId="27" xfId="42" applyNumberFormat="1" applyFont="1" applyFill="1" applyBorder="1" applyAlignment="1">
      <alignment horizontal="center" vertical="top"/>
    </xf>
    <xf numFmtId="0" fontId="34" fillId="24" borderId="28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/>
    </xf>
    <xf numFmtId="189" fontId="30" fillId="26" borderId="30" xfId="0" applyNumberFormat="1" applyFont="1" applyFill="1" applyBorder="1" applyAlignment="1">
      <alignment horizontal="center"/>
    </xf>
    <xf numFmtId="189" fontId="30" fillId="26" borderId="18" xfId="0" applyNumberFormat="1" applyFont="1" applyFill="1" applyBorder="1" applyAlignment="1">
      <alignment horizontal="center"/>
    </xf>
    <xf numFmtId="189" fontId="30" fillId="26" borderId="29" xfId="0" applyNumberFormat="1" applyFont="1" applyFill="1" applyBorder="1" applyAlignment="1">
      <alignment horizontal="center"/>
    </xf>
    <xf numFmtId="190" fontId="30" fillId="26" borderId="18" xfId="0" applyNumberFormat="1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/>
    </xf>
    <xf numFmtId="189" fontId="30" fillId="26" borderId="34" xfId="0" applyNumberFormat="1" applyFont="1" applyFill="1" applyBorder="1" applyAlignment="1">
      <alignment horizontal="center"/>
    </xf>
    <xf numFmtId="189" fontId="30" fillId="26" borderId="32" xfId="0" applyNumberFormat="1" applyFont="1" applyFill="1" applyBorder="1" applyAlignment="1">
      <alignment horizontal="center"/>
    </xf>
    <xf numFmtId="189" fontId="30" fillId="26" borderId="33" xfId="0" applyNumberFormat="1" applyFont="1" applyFill="1" applyBorder="1" applyAlignment="1">
      <alignment horizontal="center"/>
    </xf>
    <xf numFmtId="0" fontId="33" fillId="24" borderId="0" xfId="0" applyFont="1" applyFill="1" applyAlignment="1">
      <alignment horizontal="lef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6" borderId="0" xfId="0" applyFont="1" applyFill="1" applyAlignment="1">
      <alignment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/>
    </xf>
    <xf numFmtId="0" fontId="29" fillId="26" borderId="0" xfId="0" applyFont="1" applyFill="1" applyAlignment="1">
      <alignment/>
    </xf>
    <xf numFmtId="0" fontId="36" fillId="24" borderId="35" xfId="0" applyFont="1" applyFill="1" applyBorder="1" applyAlignment="1">
      <alignment horizontal="left"/>
    </xf>
    <xf numFmtId="0" fontId="36" fillId="24" borderId="36" xfId="0" applyFont="1" applyFill="1" applyBorder="1" applyAlignment="1">
      <alignment/>
    </xf>
    <xf numFmtId="0" fontId="36" fillId="24" borderId="37" xfId="0" applyFont="1" applyFill="1" applyBorder="1" applyAlignment="1">
      <alignment horizontal="center"/>
    </xf>
    <xf numFmtId="0" fontId="36" fillId="26" borderId="38" xfId="0" applyFont="1" applyFill="1" applyBorder="1" applyAlignment="1">
      <alignment horizontal="center"/>
    </xf>
    <xf numFmtId="0" fontId="36" fillId="26" borderId="39" xfId="0" applyFont="1" applyFill="1" applyBorder="1" applyAlignment="1">
      <alignment horizontal="center"/>
    </xf>
    <xf numFmtId="0" fontId="36" fillId="24" borderId="40" xfId="0" applyFont="1" applyFill="1" applyBorder="1" applyAlignment="1">
      <alignment horizontal="left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36" fillId="24" borderId="42" xfId="0" applyFont="1" applyFill="1" applyBorder="1" applyAlignment="1">
      <alignment horizontal="center" vertical="center" wrapText="1"/>
    </xf>
    <xf numFmtId="0" fontId="36" fillId="24" borderId="43" xfId="0" applyFont="1" applyFill="1" applyBorder="1" applyAlignment="1">
      <alignment horizontal="center" vertical="center" wrapText="1"/>
    </xf>
    <xf numFmtId="0" fontId="36" fillId="24" borderId="44" xfId="0" applyFont="1" applyFill="1" applyBorder="1" applyAlignment="1">
      <alignment horizontal="center" vertical="center" wrapText="1"/>
    </xf>
    <xf numFmtId="0" fontId="36" fillId="24" borderId="45" xfId="0" applyFont="1" applyFill="1" applyBorder="1" applyAlignment="1">
      <alignment horizontal="center" vertical="center" wrapText="1"/>
    </xf>
    <xf numFmtId="0" fontId="36" fillId="26" borderId="46" xfId="0" applyFont="1" applyFill="1" applyBorder="1" applyAlignment="1">
      <alignment horizontal="center" vertical="center" wrapText="1"/>
    </xf>
    <xf numFmtId="0" fontId="36" fillId="26" borderId="45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vertical="center" wrapText="1"/>
    </xf>
    <xf numFmtId="0" fontId="30" fillId="24" borderId="0" xfId="0" applyFont="1" applyFill="1" applyAlignment="1">
      <alignment horizontal="left"/>
    </xf>
    <xf numFmtId="0" fontId="38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 horizontal="center"/>
    </xf>
    <xf numFmtId="49" fontId="30" fillId="24" borderId="47" xfId="0" applyNumberFormat="1" applyFont="1" applyFill="1" applyBorder="1" applyAlignment="1">
      <alignment horizontal="center"/>
    </xf>
    <xf numFmtId="49" fontId="30" fillId="24" borderId="0" xfId="0" applyNumberFormat="1" applyFont="1" applyFill="1" applyBorder="1" applyAlignment="1">
      <alignment horizontal="center"/>
    </xf>
    <xf numFmtId="0" fontId="30" fillId="24" borderId="48" xfId="0" applyFont="1" applyFill="1" applyBorder="1" applyAlignment="1">
      <alignment horizontal="center"/>
    </xf>
    <xf numFmtId="0" fontId="29" fillId="24" borderId="49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50" xfId="0" applyFont="1" applyFill="1" applyBorder="1" applyAlignment="1">
      <alignment horizontal="center"/>
    </xf>
    <xf numFmtId="0" fontId="30" fillId="26" borderId="51" xfId="0" applyFont="1" applyFill="1" applyBorder="1" applyAlignment="1">
      <alignment horizontal="center"/>
    </xf>
    <xf numFmtId="0" fontId="30" fillId="26" borderId="52" xfId="0" applyFont="1" applyFill="1" applyBorder="1" applyAlignment="1">
      <alignment horizontal="center"/>
    </xf>
    <xf numFmtId="0" fontId="38" fillId="24" borderId="0" xfId="0" applyFont="1" applyFill="1" applyAlignment="1">
      <alignment horizontal="left"/>
    </xf>
    <xf numFmtId="0" fontId="38" fillId="24" borderId="0" xfId="0" applyFont="1" applyFill="1" applyBorder="1" applyAlignment="1">
      <alignment horizontal="center"/>
    </xf>
    <xf numFmtId="0" fontId="38" fillId="24" borderId="53" xfId="0" applyFont="1" applyFill="1" applyBorder="1" applyAlignment="1">
      <alignment horizontal="center"/>
    </xf>
    <xf numFmtId="189" fontId="38" fillId="24" borderId="0" xfId="0" applyNumberFormat="1" applyFont="1" applyFill="1" applyBorder="1" applyAlignment="1">
      <alignment horizontal="center"/>
    </xf>
    <xf numFmtId="0" fontId="38" fillId="24" borderId="0" xfId="0" applyNumberFormat="1" applyFont="1" applyFill="1" applyBorder="1" applyAlignment="1">
      <alignment horizontal="center"/>
    </xf>
    <xf numFmtId="0" fontId="38" fillId="24" borderId="48" xfId="0" applyFont="1" applyFill="1" applyBorder="1" applyAlignment="1">
      <alignment horizontal="center"/>
    </xf>
    <xf numFmtId="189" fontId="39" fillId="24" borderId="49" xfId="0" applyNumberFormat="1" applyFont="1" applyFill="1" applyBorder="1" applyAlignment="1">
      <alignment horizontal="center"/>
    </xf>
    <xf numFmtId="189" fontId="39" fillId="24" borderId="0" xfId="0" applyNumberFormat="1" applyFont="1" applyFill="1" applyBorder="1" applyAlignment="1">
      <alignment horizontal="center"/>
    </xf>
    <xf numFmtId="189" fontId="39" fillId="24" borderId="50" xfId="0" applyNumberFormat="1" applyFont="1" applyFill="1" applyBorder="1" applyAlignment="1">
      <alignment horizontal="center"/>
    </xf>
    <xf numFmtId="189" fontId="38" fillId="26" borderId="51" xfId="0" applyNumberFormat="1" applyFont="1" applyFill="1" applyBorder="1" applyAlignment="1">
      <alignment horizontal="center"/>
    </xf>
    <xf numFmtId="189" fontId="38" fillId="26" borderId="52" xfId="0" applyNumberFormat="1" applyFont="1" applyFill="1" applyBorder="1" applyAlignment="1">
      <alignment horizontal="center"/>
    </xf>
    <xf numFmtId="0" fontId="39" fillId="24" borderId="0" xfId="0" applyFont="1" applyFill="1" applyAlignment="1">
      <alignment/>
    </xf>
    <xf numFmtId="0" fontId="30" fillId="24" borderId="54" xfId="0" applyFont="1" applyFill="1" applyBorder="1" applyAlignment="1">
      <alignment horizontal="left"/>
    </xf>
    <xf numFmtId="0" fontId="38" fillId="24" borderId="54" xfId="0" applyFont="1" applyFill="1" applyBorder="1" applyAlignment="1">
      <alignment horizontal="center"/>
    </xf>
    <xf numFmtId="0" fontId="30" fillId="24" borderId="54" xfId="0" applyFont="1" applyFill="1" applyBorder="1" applyAlignment="1">
      <alignment horizontal="center"/>
    </xf>
    <xf numFmtId="0" fontId="30" fillId="24" borderId="55" xfId="0" applyFont="1" applyFill="1" applyBorder="1" applyAlignment="1">
      <alignment horizontal="center"/>
    </xf>
    <xf numFmtId="3" fontId="30" fillId="24" borderId="54" xfId="0" applyNumberFormat="1" applyFont="1" applyFill="1" applyBorder="1" applyAlignment="1">
      <alignment horizontal="center"/>
    </xf>
    <xf numFmtId="3" fontId="30" fillId="24" borderId="56" xfId="0" applyNumberFormat="1" applyFont="1" applyFill="1" applyBorder="1" applyAlignment="1">
      <alignment horizontal="center"/>
    </xf>
    <xf numFmtId="3" fontId="29" fillId="24" borderId="57" xfId="0" applyNumberFormat="1" applyFont="1" applyFill="1" applyBorder="1" applyAlignment="1">
      <alignment horizontal="center"/>
    </xf>
    <xf numFmtId="3" fontId="29" fillId="24" borderId="54" xfId="0" applyNumberFormat="1" applyFont="1" applyFill="1" applyBorder="1" applyAlignment="1">
      <alignment horizontal="center"/>
    </xf>
    <xf numFmtId="3" fontId="29" fillId="24" borderId="58" xfId="0" applyNumberFormat="1" applyFont="1" applyFill="1" applyBorder="1" applyAlignment="1">
      <alignment horizontal="center"/>
    </xf>
    <xf numFmtId="3" fontId="30" fillId="26" borderId="59" xfId="0" applyNumberFormat="1" applyFont="1" applyFill="1" applyBorder="1" applyAlignment="1">
      <alignment horizontal="center"/>
    </xf>
    <xf numFmtId="3" fontId="30" fillId="26" borderId="60" xfId="0" applyNumberFormat="1" applyFont="1" applyFill="1" applyBorder="1" applyAlignment="1">
      <alignment horizontal="center"/>
    </xf>
    <xf numFmtId="0" fontId="30" fillId="24" borderId="53" xfId="0" applyFont="1" applyFill="1" applyBorder="1" applyAlignment="1">
      <alignment horizontal="center"/>
    </xf>
    <xf numFmtId="190" fontId="38" fillId="24" borderId="0" xfId="0" applyNumberFormat="1" applyFont="1" applyFill="1" applyBorder="1" applyAlignment="1">
      <alignment horizontal="center"/>
    </xf>
    <xf numFmtId="189" fontId="38" fillId="24" borderId="48" xfId="0" applyNumberFormat="1" applyFont="1" applyFill="1" applyBorder="1" applyAlignment="1">
      <alignment horizontal="center"/>
    </xf>
    <xf numFmtId="0" fontId="42" fillId="24" borderId="0" xfId="0" applyFont="1" applyFill="1" applyAlignment="1">
      <alignment/>
    </xf>
    <xf numFmtId="2" fontId="38" fillId="26" borderId="51" xfId="0" applyNumberFormat="1" applyFont="1" applyFill="1" applyBorder="1" applyAlignment="1">
      <alignment horizontal="center"/>
    </xf>
    <xf numFmtId="0" fontId="43" fillId="24" borderId="0" xfId="0" applyFont="1" applyFill="1" applyAlignment="1">
      <alignment/>
    </xf>
    <xf numFmtId="2" fontId="30" fillId="26" borderId="61" xfId="0" applyNumberFormat="1" applyFont="1" applyFill="1" applyBorder="1" applyAlignment="1">
      <alignment horizontal="center"/>
    </xf>
    <xf numFmtId="0" fontId="38" fillId="26" borderId="51" xfId="0" applyFont="1" applyFill="1" applyBorder="1" applyAlignment="1">
      <alignment horizontal="center"/>
    </xf>
    <xf numFmtId="0" fontId="30" fillId="26" borderId="51" xfId="0" applyFont="1" applyFill="1" applyBorder="1" applyAlignment="1">
      <alignment/>
    </xf>
    <xf numFmtId="49" fontId="38" fillId="24" borderId="0" xfId="0" applyNumberFormat="1" applyFont="1" applyFill="1" applyBorder="1" applyAlignment="1">
      <alignment horizontal="center"/>
    </xf>
    <xf numFmtId="0" fontId="30" fillId="24" borderId="62" xfId="0" applyFont="1" applyFill="1" applyBorder="1" applyAlignment="1">
      <alignment horizontal="center"/>
    </xf>
    <xf numFmtId="190" fontId="39" fillId="24" borderId="0" xfId="0" applyNumberFormat="1" applyFont="1" applyFill="1" applyBorder="1" applyAlignment="1">
      <alignment horizontal="center"/>
    </xf>
    <xf numFmtId="189" fontId="38" fillId="24" borderId="51" xfId="0" applyNumberFormat="1" applyFont="1" applyFill="1" applyBorder="1" applyAlignment="1">
      <alignment horizontal="center"/>
    </xf>
    <xf numFmtId="0" fontId="30" fillId="24" borderId="63" xfId="0" applyFont="1" applyFill="1" applyBorder="1" applyAlignment="1">
      <alignment horizontal="left"/>
    </xf>
    <xf numFmtId="0" fontId="30" fillId="24" borderId="63" xfId="0" applyFont="1" applyFill="1" applyBorder="1" applyAlignment="1">
      <alignment horizontal="center"/>
    </xf>
    <xf numFmtId="0" fontId="30" fillId="24" borderId="64" xfId="0" applyFont="1" applyFill="1" applyBorder="1" applyAlignment="1">
      <alignment horizontal="center"/>
    </xf>
    <xf numFmtId="3" fontId="30" fillId="24" borderId="63" xfId="0" applyNumberFormat="1" applyFont="1" applyFill="1" applyBorder="1" applyAlignment="1">
      <alignment horizontal="center"/>
    </xf>
    <xf numFmtId="3" fontId="30" fillId="24" borderId="65" xfId="0" applyNumberFormat="1" applyFont="1" applyFill="1" applyBorder="1" applyAlignment="1">
      <alignment horizontal="center"/>
    </xf>
    <xf numFmtId="3" fontId="30" fillId="24" borderId="66" xfId="0" applyNumberFormat="1" applyFont="1" applyFill="1" applyBorder="1" applyAlignment="1">
      <alignment horizontal="center"/>
    </xf>
    <xf numFmtId="3" fontId="29" fillId="24" borderId="67" xfId="0" applyNumberFormat="1" applyFont="1" applyFill="1" applyBorder="1" applyAlignment="1">
      <alignment horizontal="center"/>
    </xf>
    <xf numFmtId="3" fontId="29" fillId="24" borderId="68" xfId="0" applyNumberFormat="1" applyFont="1" applyFill="1" applyBorder="1" applyAlignment="1">
      <alignment horizontal="center"/>
    </xf>
    <xf numFmtId="3" fontId="29" fillId="24" borderId="69" xfId="0" applyNumberFormat="1" applyFont="1" applyFill="1" applyBorder="1" applyAlignment="1">
      <alignment horizontal="center"/>
    </xf>
    <xf numFmtId="3" fontId="30" fillId="28" borderId="64" xfId="0" applyNumberFormat="1" applyFont="1" applyFill="1" applyBorder="1" applyAlignment="1">
      <alignment horizontal="center"/>
    </xf>
    <xf numFmtId="3" fontId="30" fillId="26" borderId="65" xfId="0" applyNumberFormat="1" applyFont="1" applyFill="1" applyBorder="1" applyAlignment="1">
      <alignment horizontal="center"/>
    </xf>
    <xf numFmtId="0" fontId="46" fillId="24" borderId="0" xfId="0" applyFont="1" applyFill="1" applyAlignment="1">
      <alignment/>
    </xf>
    <xf numFmtId="0" fontId="45" fillId="24" borderId="0" xfId="0" applyFont="1" applyFill="1" applyBorder="1" applyAlignment="1">
      <alignment horizontal="left"/>
    </xf>
    <xf numFmtId="0" fontId="50" fillId="24" borderId="0" xfId="0" applyFont="1" applyFill="1" applyAlignment="1">
      <alignment/>
    </xf>
    <xf numFmtId="0" fontId="36" fillId="24" borderId="70" xfId="0" applyFont="1" applyFill="1" applyBorder="1" applyAlignment="1">
      <alignment horizontal="center" vertical="center" wrapText="1"/>
    </xf>
    <xf numFmtId="0" fontId="36" fillId="24" borderId="71" xfId="0" applyFont="1" applyFill="1" applyBorder="1" applyAlignment="1">
      <alignment horizontal="center" vertical="center" wrapText="1"/>
    </xf>
    <xf numFmtId="0" fontId="36" fillId="24" borderId="72" xfId="0" applyFont="1" applyFill="1" applyBorder="1" applyAlignment="1">
      <alignment horizontal="center" vertical="center" wrapText="1"/>
    </xf>
    <xf numFmtId="0" fontId="36" fillId="24" borderId="73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74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wrapText="1"/>
    </xf>
    <xf numFmtId="0" fontId="36" fillId="24" borderId="75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76" xfId="0" applyFont="1" applyFill="1" applyBorder="1" applyAlignment="1">
      <alignment horizontal="center" vertical="center" wrapText="1"/>
    </xf>
    <xf numFmtId="0" fontId="36" fillId="24" borderId="77" xfId="0" applyFont="1" applyFill="1" applyBorder="1" applyAlignment="1">
      <alignment horizontal="center" vertical="center" wrapText="1"/>
    </xf>
    <xf numFmtId="0" fontId="36" fillId="24" borderId="78" xfId="0" applyFont="1" applyFill="1" applyBorder="1" applyAlignment="1">
      <alignment horizontal="center" vertical="center" wrapText="1"/>
    </xf>
    <xf numFmtId="0" fontId="29" fillId="24" borderId="78" xfId="0" applyFont="1" applyFill="1" applyBorder="1" applyAlignment="1">
      <alignment horizontal="center" vertical="center" wrapText="1"/>
    </xf>
    <xf numFmtId="0" fontId="29" fillId="24" borderId="7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8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1" fillId="0" borderId="63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3" fontId="39" fillId="0" borderId="63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51" fillId="0" borderId="80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3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4" fillId="24" borderId="81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0" fillId="24" borderId="82" xfId="0" applyFont="1" applyFill="1" applyBorder="1" applyAlignment="1">
      <alignment horizontal="center" vertical="center"/>
    </xf>
    <xf numFmtId="0" fontId="30" fillId="24" borderId="81" xfId="0" applyFont="1" applyFill="1" applyBorder="1" applyAlignment="1">
      <alignment horizontal="center" vertical="center"/>
    </xf>
    <xf numFmtId="0" fontId="38" fillId="24" borderId="81" xfId="0" applyFont="1" applyFill="1" applyBorder="1" applyAlignment="1">
      <alignment horizontal="center" vertical="center"/>
    </xf>
    <xf numFmtId="189" fontId="30" fillId="24" borderId="81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0" fillId="26" borderId="83" xfId="0" applyFont="1" applyFill="1" applyBorder="1" applyAlignment="1">
      <alignment vertical="center"/>
    </xf>
    <xf numFmtId="0" fontId="30" fillId="26" borderId="0" xfId="0" applyFont="1" applyFill="1" applyBorder="1" applyAlignment="1">
      <alignment vertical="center"/>
    </xf>
    <xf numFmtId="0" fontId="38" fillId="26" borderId="0" xfId="0" applyFont="1" applyFill="1" applyBorder="1" applyAlignment="1">
      <alignment vertical="center"/>
    </xf>
    <xf numFmtId="189" fontId="30" fillId="24" borderId="0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84" xfId="0" applyFont="1" applyFill="1" applyBorder="1" applyAlignment="1">
      <alignment vertical="center"/>
    </xf>
    <xf numFmtId="0" fontId="30" fillId="26" borderId="85" xfId="0" applyFont="1" applyFill="1" applyBorder="1" applyAlignment="1">
      <alignment vertical="center"/>
    </xf>
    <xf numFmtId="0" fontId="38" fillId="26" borderId="85" xfId="0" applyFont="1" applyFill="1" applyBorder="1" applyAlignment="1">
      <alignment vertical="center"/>
    </xf>
    <xf numFmtId="0" fontId="30" fillId="24" borderId="85" xfId="0" applyFont="1" applyFill="1" applyBorder="1" applyAlignment="1">
      <alignment horizontal="center" vertical="center"/>
    </xf>
    <xf numFmtId="189" fontId="30" fillId="24" borderId="85" xfId="0" applyNumberFormat="1" applyFont="1" applyFill="1" applyBorder="1" applyAlignment="1">
      <alignment horizontal="center" vertical="center"/>
    </xf>
    <xf numFmtId="189" fontId="30" fillId="24" borderId="0" xfId="0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42" fillId="26" borderId="0" xfId="0" applyFont="1" applyFill="1" applyBorder="1" applyAlignment="1">
      <alignment vertical="center"/>
    </xf>
    <xf numFmtId="0" fontId="29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34" fillId="24" borderId="86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45" fillId="24" borderId="0" xfId="0" applyFont="1" applyFill="1" applyAlignment="1">
      <alignment horizontal="left"/>
    </xf>
    <xf numFmtId="0" fontId="36" fillId="24" borderId="87" xfId="0" applyFont="1" applyFill="1" applyBorder="1" applyAlignment="1">
      <alignment horizontal="center"/>
    </xf>
    <xf numFmtId="0" fontId="36" fillId="24" borderId="88" xfId="0" applyFont="1" applyFill="1" applyBorder="1" applyAlignment="1">
      <alignment horizontal="center"/>
    </xf>
    <xf numFmtId="0" fontId="36" fillId="26" borderId="89" xfId="0" applyFont="1" applyFill="1" applyBorder="1" applyAlignment="1">
      <alignment horizontal="center"/>
    </xf>
    <xf numFmtId="0" fontId="36" fillId="26" borderId="90" xfId="0" applyFont="1" applyFill="1" applyBorder="1" applyAlignment="1">
      <alignment horizontal="center"/>
    </xf>
    <xf numFmtId="0" fontId="36" fillId="26" borderId="91" xfId="0" applyFont="1" applyFill="1" applyBorder="1" applyAlignment="1">
      <alignment horizontal="center"/>
    </xf>
    <xf numFmtId="0" fontId="45" fillId="24" borderId="80" xfId="0" applyFont="1" applyFill="1" applyBorder="1" applyAlignment="1">
      <alignment horizontal="left" wrapText="1"/>
    </xf>
    <xf numFmtId="0" fontId="45" fillId="26" borderId="0" xfId="0" applyFont="1" applyFill="1" applyAlignment="1">
      <alignment horizontal="left" vertical="center" wrapText="1"/>
    </xf>
    <xf numFmtId="0" fontId="45" fillId="24" borderId="0" xfId="0" applyFont="1" applyFill="1" applyBorder="1" applyAlignment="1">
      <alignment horizontal="left"/>
    </xf>
    <xf numFmtId="0" fontId="36" fillId="0" borderId="80" xfId="0" applyFont="1" applyBorder="1" applyAlignment="1">
      <alignment horizontal="center" wrapText="1"/>
    </xf>
    <xf numFmtId="0" fontId="36" fillId="0" borderId="63" xfId="0" applyFont="1" applyBorder="1" applyAlignment="1">
      <alignment horizontal="center" wrapText="1"/>
    </xf>
    <xf numFmtId="0" fontId="36" fillId="0" borderId="92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24" borderId="36" xfId="0" applyFont="1" applyFill="1" applyBorder="1" applyAlignment="1">
      <alignment/>
    </xf>
    <xf numFmtId="0" fontId="34" fillId="24" borderId="81" xfId="0" applyFont="1" applyFill="1" applyBorder="1" applyAlignment="1">
      <alignment horizontal="center" vertical="center" wrapText="1"/>
    </xf>
    <xf numFmtId="0" fontId="34" fillId="24" borderId="85" xfId="0" applyFont="1" applyFill="1" applyBorder="1" applyAlignment="1">
      <alignment horizontal="center" vertical="center" wrapText="1"/>
    </xf>
    <xf numFmtId="0" fontId="34" fillId="24" borderId="82" xfId="0" applyFont="1" applyFill="1" applyBorder="1" applyAlignment="1">
      <alignment horizontal="center" vertical="center" wrapText="1"/>
    </xf>
    <xf numFmtId="0" fontId="34" fillId="24" borderId="8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950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0909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i.helmholtz-muenchen.de/kora-gen/index_e.php" TargetMode="External" /><Relationship Id="rId2" Type="http://schemas.openxmlformats.org/officeDocument/2006/relationships/hyperlink" Target="http://epi.helmholtz-muenchen.de/kora-gen/index_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="70" zoomScaleNormal="70" zoomScalePageLayoutView="0" workbookViewId="0" topLeftCell="A1">
      <selection activeCell="B23" sqref="B23"/>
    </sheetView>
  </sheetViews>
  <sheetFormatPr defaultColWidth="9.140625" defaultRowHeight="15"/>
  <cols>
    <col min="1" max="1" width="12.140625" style="1" customWidth="1"/>
    <col min="2" max="2" width="10.7109375" style="2" customWidth="1"/>
    <col min="3" max="3" width="20.8515625" style="2" customWidth="1"/>
    <col min="4" max="4" width="22.00390625" style="2" customWidth="1"/>
    <col min="5" max="5" width="23.00390625" style="2" customWidth="1"/>
    <col min="6" max="6" width="20.8515625" style="2" customWidth="1"/>
    <col min="7" max="7" width="19.8515625" style="2" customWidth="1"/>
    <col min="8" max="9" width="5.28125" style="2" customWidth="1"/>
    <col min="10" max="10" width="6.28125" style="2" customWidth="1"/>
    <col min="11" max="11" width="4.28125" style="2" customWidth="1"/>
    <col min="12" max="16384" width="9.140625" style="2" customWidth="1"/>
  </cols>
  <sheetData>
    <row r="2" spans="1:11" s="1" customFormat="1" ht="12.75" customHeight="1">
      <c r="A2" s="3"/>
      <c r="B2" s="223" t="s">
        <v>645</v>
      </c>
      <c r="C2" s="223"/>
      <c r="D2" s="223"/>
      <c r="E2" s="223"/>
      <c r="F2" s="223"/>
      <c r="G2" s="223" t="s">
        <v>647</v>
      </c>
      <c r="H2" s="223"/>
      <c r="I2" s="223"/>
      <c r="J2" s="223"/>
      <c r="K2" s="223"/>
    </row>
    <row r="3" spans="1:11" s="1" customFormat="1" ht="12">
      <c r="A3" s="4"/>
      <c r="B3" s="5" t="s">
        <v>284</v>
      </c>
      <c r="C3" s="5" t="s">
        <v>648</v>
      </c>
      <c r="D3" s="5" t="s">
        <v>649</v>
      </c>
      <c r="E3" s="5" t="s">
        <v>650</v>
      </c>
      <c r="F3" s="5" t="s">
        <v>637</v>
      </c>
      <c r="G3" s="5" t="s">
        <v>284</v>
      </c>
      <c r="H3" s="5" t="s">
        <v>648</v>
      </c>
      <c r="I3" s="5" t="s">
        <v>649</v>
      </c>
      <c r="J3" s="5" t="s">
        <v>650</v>
      </c>
      <c r="K3" s="5" t="s">
        <v>637</v>
      </c>
    </row>
    <row r="4" spans="1:11" ht="12">
      <c r="A4" s="4" t="s">
        <v>716</v>
      </c>
      <c r="B4" s="6">
        <v>1217</v>
      </c>
      <c r="C4" s="6">
        <v>44.5</v>
      </c>
      <c r="D4" s="6">
        <v>46</v>
      </c>
      <c r="E4" s="6">
        <v>45.31</v>
      </c>
      <c r="F4" s="6">
        <v>0.34</v>
      </c>
      <c r="G4" s="6">
        <v>1284</v>
      </c>
      <c r="H4" s="6">
        <v>44.5</v>
      </c>
      <c r="I4" s="6">
        <v>46</v>
      </c>
      <c r="J4" s="6">
        <v>45.2</v>
      </c>
      <c r="K4" s="6">
        <v>0.33</v>
      </c>
    </row>
    <row r="5" spans="1:11" ht="12">
      <c r="A5" s="4" t="s">
        <v>717</v>
      </c>
      <c r="B5" s="6">
        <v>1217</v>
      </c>
      <c r="C5" s="6">
        <v>155</v>
      </c>
      <c r="D5" s="6">
        <v>198.8</v>
      </c>
      <c r="E5" s="6">
        <v>176.2</v>
      </c>
      <c r="F5" s="6">
        <v>6.57</v>
      </c>
      <c r="G5" s="6">
        <v>1284</v>
      </c>
      <c r="H5" s="6">
        <v>140</v>
      </c>
      <c r="I5" s="6">
        <v>184.5</v>
      </c>
      <c r="J5" s="6">
        <v>162.95</v>
      </c>
      <c r="K5" s="6">
        <v>6.2</v>
      </c>
    </row>
    <row r="6" spans="1:11" ht="12">
      <c r="A6" s="4" t="s">
        <v>744</v>
      </c>
      <c r="B6" s="6">
        <v>1217</v>
      </c>
      <c r="C6" s="6">
        <v>50.8</v>
      </c>
      <c r="D6" s="6">
        <v>177.1</v>
      </c>
      <c r="E6" s="6">
        <v>86.81</v>
      </c>
      <c r="F6" s="6">
        <v>14.32</v>
      </c>
      <c r="G6" s="6">
        <v>1284</v>
      </c>
      <c r="H6" s="6">
        <v>43</v>
      </c>
      <c r="I6" s="6">
        <v>155.3</v>
      </c>
      <c r="J6" s="6">
        <v>71.33</v>
      </c>
      <c r="K6" s="6">
        <v>15.2</v>
      </c>
    </row>
    <row r="7" spans="1:11" ht="12">
      <c r="A7" s="4" t="s">
        <v>745</v>
      </c>
      <c r="B7" s="6">
        <v>1217</v>
      </c>
      <c r="C7" s="6">
        <v>16.84</v>
      </c>
      <c r="D7" s="6">
        <v>51.63</v>
      </c>
      <c r="E7" s="6">
        <v>27.93</v>
      </c>
      <c r="F7" s="6">
        <v>4.12</v>
      </c>
      <c r="G7" s="6">
        <v>1284</v>
      </c>
      <c r="H7" s="6">
        <v>17.18</v>
      </c>
      <c r="I7" s="6">
        <v>52.21</v>
      </c>
      <c r="J7" s="6">
        <v>26.86</v>
      </c>
      <c r="K7" s="6">
        <v>5.5</v>
      </c>
    </row>
    <row r="8" spans="1:11" ht="12">
      <c r="A8" s="4" t="s">
        <v>746</v>
      </c>
      <c r="B8" s="6">
        <v>1217</v>
      </c>
      <c r="C8" s="6">
        <v>3.22</v>
      </c>
      <c r="D8" s="6">
        <v>11.32</v>
      </c>
      <c r="E8" s="6">
        <v>5.18</v>
      </c>
      <c r="F8" s="6">
        <v>0.48</v>
      </c>
      <c r="G8" s="6">
        <v>1284</v>
      </c>
      <c r="H8" s="6">
        <v>3.24</v>
      </c>
      <c r="I8" s="6">
        <v>11.12</v>
      </c>
      <c r="J8" s="6">
        <v>5.22</v>
      </c>
      <c r="K8" s="6">
        <v>0.51</v>
      </c>
    </row>
    <row r="10" ht="12">
      <c r="A10" s="7"/>
    </row>
    <row r="11" ht="12">
      <c r="A11" s="7"/>
    </row>
    <row r="12" spans="1:7" s="1" customFormat="1" ht="12">
      <c r="A12" s="7"/>
      <c r="B12" s="7" t="s">
        <v>284</v>
      </c>
      <c r="C12" s="7" t="s">
        <v>377</v>
      </c>
      <c r="D12" s="7" t="s">
        <v>627</v>
      </c>
      <c r="E12" s="7" t="s">
        <v>628</v>
      </c>
      <c r="F12" s="7" t="s">
        <v>378</v>
      </c>
      <c r="G12" s="7" t="s">
        <v>379</v>
      </c>
    </row>
    <row r="13" spans="1:7" ht="12">
      <c r="A13" s="7" t="s">
        <v>380</v>
      </c>
      <c r="B13" s="8" t="str">
        <f>CONCATENATE(B4," / ",G4)</f>
        <v>1217 / 1284</v>
      </c>
      <c r="C13" s="8" t="str">
        <f>CONCATENATE(E4," (",F4,") / ",J4," (",K4,")")</f>
        <v>45.31 (0.34) / 45.2 (0.33)</v>
      </c>
      <c r="D13" s="8" t="str">
        <f>CONCATENATE(E5," (",F5,") / ",J5," (",K5,")")</f>
        <v>176.2 (6.57) / 162.95 (6.2)</v>
      </c>
      <c r="E13" s="8" t="str">
        <f>CONCATENATE(E6," (",F6,") / ",J6," (",K6,")")</f>
        <v>86.81 (14.32) / 71.33 (15.2)</v>
      </c>
      <c r="F13" s="8" t="str">
        <f>CONCATENATE(E7," (",F7,") / ",J7," (",K7,")")</f>
        <v>27.93 (4.12) / 26.86 (5.5)</v>
      </c>
      <c r="G13" s="8" t="str">
        <f>CONCATENATE(E8," (",F8,") / ",J8," (",K8,")")</f>
        <v>5.18 (0.48) / 5.22 (0.51)</v>
      </c>
    </row>
    <row r="14" ht="12">
      <c r="A14" s="7"/>
    </row>
    <row r="15" spans="1:2" ht="12">
      <c r="A15" s="7"/>
      <c r="B15" s="2" t="s">
        <v>742</v>
      </c>
    </row>
    <row r="16" spans="1:2" ht="12">
      <c r="A16" s="7"/>
      <c r="B16" s="2" t="s">
        <v>565</v>
      </c>
    </row>
    <row r="17" spans="1:2" ht="12">
      <c r="A17" s="7"/>
      <c r="B17" s="2" t="s">
        <v>606</v>
      </c>
    </row>
    <row r="18" spans="1:2" ht="12">
      <c r="A18" s="7"/>
      <c r="B18" s="2" t="s">
        <v>607</v>
      </c>
    </row>
    <row r="19" spans="1:2" ht="12">
      <c r="A19" s="7"/>
      <c r="B19" s="2" t="s">
        <v>566</v>
      </c>
    </row>
    <row r="20" spans="1:2" ht="12">
      <c r="A20" s="7"/>
      <c r="B20" s="2" t="s">
        <v>867</v>
      </c>
    </row>
    <row r="21" ht="12">
      <c r="A21" s="7"/>
    </row>
    <row r="23" spans="2:7" ht="12">
      <c r="B23" s="2" t="s">
        <v>742</v>
      </c>
      <c r="C23" s="2" t="s">
        <v>565</v>
      </c>
      <c r="D23" s="2" t="s">
        <v>606</v>
      </c>
      <c r="E23" s="2" t="s">
        <v>607</v>
      </c>
      <c r="F23" s="2" t="s">
        <v>566</v>
      </c>
      <c r="G23" s="2" t="s">
        <v>867</v>
      </c>
    </row>
    <row r="28" ht="13.5">
      <c r="A28" s="9" t="s">
        <v>284</v>
      </c>
    </row>
    <row r="29" ht="13.5">
      <c r="A29" s="10" t="s">
        <v>377</v>
      </c>
    </row>
    <row r="30" ht="13.5">
      <c r="A30" s="11" t="s">
        <v>627</v>
      </c>
    </row>
    <row r="31" ht="13.5">
      <c r="A31" s="10" t="s">
        <v>628</v>
      </c>
    </row>
    <row r="32" ht="13.5">
      <c r="A32" s="10" t="s">
        <v>378</v>
      </c>
    </row>
    <row r="33" ht="27.75">
      <c r="A33" s="10" t="s">
        <v>379</v>
      </c>
    </row>
  </sheetData>
  <sheetProtection selectLockedCells="1" selectUnlockedCells="1"/>
  <mergeCells count="2">
    <mergeCell ref="B2:F2"/>
    <mergeCell ref="G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F1" sqref="AF1"/>
      <selection pane="bottomLeft" activeCell="A4" sqref="A4"/>
      <selection pane="bottomRight" activeCell="B5" sqref="B5"/>
    </sheetView>
  </sheetViews>
  <sheetFormatPr defaultColWidth="31.7109375" defaultRowHeight="15"/>
  <cols>
    <col min="1" max="1" width="18.140625" style="18" customWidth="1"/>
    <col min="2" max="2" width="30.140625" style="18" customWidth="1"/>
    <col min="3" max="16384" width="31.7109375" style="18" customWidth="1"/>
  </cols>
  <sheetData>
    <row r="1" spans="1:4" s="13" customFormat="1" ht="15">
      <c r="A1" s="12" t="s">
        <v>799</v>
      </c>
      <c r="D1" s="14"/>
    </row>
    <row r="3" spans="1:33" ht="15">
      <c r="A3" s="15"/>
      <c r="B3" s="15" t="s">
        <v>669</v>
      </c>
      <c r="C3" s="16" t="s">
        <v>620</v>
      </c>
      <c r="D3" s="15" t="s">
        <v>471</v>
      </c>
      <c r="E3" s="15" t="s">
        <v>786</v>
      </c>
      <c r="F3" s="16" t="s">
        <v>644</v>
      </c>
      <c r="G3" s="16" t="s">
        <v>626</v>
      </c>
      <c r="H3" s="16" t="s">
        <v>279</v>
      </c>
      <c r="I3" s="15" t="s">
        <v>591</v>
      </c>
      <c r="J3" s="15" t="s">
        <v>789</v>
      </c>
      <c r="K3" s="16" t="s">
        <v>787</v>
      </c>
      <c r="L3" s="15" t="s">
        <v>473</v>
      </c>
      <c r="M3" s="16" t="s">
        <v>470</v>
      </c>
      <c r="N3" s="16" t="s">
        <v>785</v>
      </c>
      <c r="O3" s="15" t="s">
        <v>670</v>
      </c>
      <c r="P3" s="15" t="s">
        <v>621</v>
      </c>
      <c r="Q3" s="16" t="s">
        <v>632</v>
      </c>
      <c r="R3" s="16" t="s">
        <v>868</v>
      </c>
      <c r="S3" s="16" t="s">
        <v>869</v>
      </c>
      <c r="T3" s="16" t="s">
        <v>47</v>
      </c>
      <c r="U3" s="15" t="s">
        <v>784</v>
      </c>
      <c r="V3" s="15" t="s">
        <v>59</v>
      </c>
      <c r="W3" s="15" t="s">
        <v>143</v>
      </c>
      <c r="X3" s="16" t="s">
        <v>454</v>
      </c>
      <c r="Y3" s="15" t="s">
        <v>624</v>
      </c>
      <c r="Z3" s="16" t="s">
        <v>681</v>
      </c>
      <c r="AA3" s="16" t="s">
        <v>684</v>
      </c>
      <c r="AB3" s="16" t="s">
        <v>685</v>
      </c>
      <c r="AC3" s="17" t="s">
        <v>464</v>
      </c>
      <c r="AD3" s="16" t="s">
        <v>472</v>
      </c>
      <c r="AE3" s="16" t="s">
        <v>791</v>
      </c>
      <c r="AF3" s="16" t="s">
        <v>280</v>
      </c>
      <c r="AG3" s="16" t="s">
        <v>424</v>
      </c>
    </row>
    <row r="4" spans="1:46" ht="24" customHeight="1">
      <c r="A4" s="19" t="s">
        <v>316</v>
      </c>
      <c r="B4" s="15" t="s">
        <v>317</v>
      </c>
      <c r="C4" s="20" t="s">
        <v>318</v>
      </c>
      <c r="D4" s="21" t="s">
        <v>318</v>
      </c>
      <c r="E4" s="21" t="s">
        <v>318</v>
      </c>
      <c r="F4" s="20" t="s">
        <v>318</v>
      </c>
      <c r="G4" s="20" t="s">
        <v>318</v>
      </c>
      <c r="H4" s="21" t="s">
        <v>318</v>
      </c>
      <c r="I4" s="21" t="s">
        <v>318</v>
      </c>
      <c r="J4" s="21" t="s">
        <v>318</v>
      </c>
      <c r="K4" s="20" t="s">
        <v>318</v>
      </c>
      <c r="L4" s="21" t="s">
        <v>318</v>
      </c>
      <c r="M4" s="20" t="s">
        <v>318</v>
      </c>
      <c r="N4" s="21" t="s">
        <v>319</v>
      </c>
      <c r="O4" s="21" t="s">
        <v>318</v>
      </c>
      <c r="P4" s="21" t="s">
        <v>318</v>
      </c>
      <c r="Q4" s="21" t="s">
        <v>318</v>
      </c>
      <c r="R4" s="20" t="s">
        <v>671</v>
      </c>
      <c r="S4" s="20" t="s">
        <v>340</v>
      </c>
      <c r="T4" s="21" t="s">
        <v>318</v>
      </c>
      <c r="U4" s="21" t="s">
        <v>318</v>
      </c>
      <c r="V4" s="21" t="s">
        <v>318</v>
      </c>
      <c r="W4" s="21" t="s">
        <v>318</v>
      </c>
      <c r="X4" s="21" t="s">
        <v>318</v>
      </c>
      <c r="Y4" s="21" t="s">
        <v>318</v>
      </c>
      <c r="Z4" s="21" t="s">
        <v>318</v>
      </c>
      <c r="AA4" s="20" t="s">
        <v>318</v>
      </c>
      <c r="AB4" s="21" t="s">
        <v>318</v>
      </c>
      <c r="AC4" s="20" t="s">
        <v>318</v>
      </c>
      <c r="AD4" s="21" t="s">
        <v>318</v>
      </c>
      <c r="AE4" s="20" t="s">
        <v>671</v>
      </c>
      <c r="AF4" s="20" t="s">
        <v>318</v>
      </c>
      <c r="AG4" s="20" t="s">
        <v>671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30">
      <c r="A5" s="23"/>
      <c r="B5" s="15" t="s">
        <v>721</v>
      </c>
      <c r="C5" s="20" t="s">
        <v>633</v>
      </c>
      <c r="D5" s="21" t="s">
        <v>718</v>
      </c>
      <c r="E5" s="21" t="s">
        <v>341</v>
      </c>
      <c r="F5" s="20" t="s">
        <v>633</v>
      </c>
      <c r="G5" s="20" t="s">
        <v>633</v>
      </c>
      <c r="H5" s="21" t="s">
        <v>633</v>
      </c>
      <c r="I5" s="21" t="s">
        <v>718</v>
      </c>
      <c r="J5" s="21" t="s">
        <v>788</v>
      </c>
      <c r="K5" s="20" t="s">
        <v>633</v>
      </c>
      <c r="L5" s="21" t="s">
        <v>589</v>
      </c>
      <c r="M5" s="20" t="s">
        <v>633</v>
      </c>
      <c r="N5" s="21" t="s">
        <v>342</v>
      </c>
      <c r="O5" s="21" t="s">
        <v>625</v>
      </c>
      <c r="P5" s="21" t="s">
        <v>605</v>
      </c>
      <c r="Q5" s="20" t="s">
        <v>590</v>
      </c>
      <c r="R5" s="20" t="s">
        <v>343</v>
      </c>
      <c r="S5" s="20" t="s">
        <v>719</v>
      </c>
      <c r="T5" s="21" t="s">
        <v>788</v>
      </c>
      <c r="U5" s="21" t="s">
        <v>790</v>
      </c>
      <c r="V5" s="21" t="s">
        <v>618</v>
      </c>
      <c r="W5" s="21" t="s">
        <v>488</v>
      </c>
      <c r="X5" s="21" t="s">
        <v>199</v>
      </c>
      <c r="Y5" s="21" t="s">
        <v>788</v>
      </c>
      <c r="Z5" s="21" t="s">
        <v>788</v>
      </c>
      <c r="AA5" s="20" t="s">
        <v>633</v>
      </c>
      <c r="AB5" s="21" t="s">
        <v>719</v>
      </c>
      <c r="AC5" s="21" t="s">
        <v>788</v>
      </c>
      <c r="AD5" s="21" t="s">
        <v>718</v>
      </c>
      <c r="AE5" s="20" t="s">
        <v>589</v>
      </c>
      <c r="AF5" s="20" t="s">
        <v>718</v>
      </c>
      <c r="AG5" s="20" t="s">
        <v>465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45">
      <c r="A6" s="24"/>
      <c r="B6" s="15" t="s">
        <v>200</v>
      </c>
      <c r="C6" s="20" t="s">
        <v>60</v>
      </c>
      <c r="D6" s="21" t="s">
        <v>60</v>
      </c>
      <c r="E6" s="21" t="s">
        <v>61</v>
      </c>
      <c r="F6" s="20" t="s">
        <v>60</v>
      </c>
      <c r="G6" s="20" t="s">
        <v>60</v>
      </c>
      <c r="H6" s="21" t="s">
        <v>60</v>
      </c>
      <c r="I6" s="21" t="s">
        <v>60</v>
      </c>
      <c r="J6" s="21" t="s">
        <v>60</v>
      </c>
      <c r="K6" s="21" t="s">
        <v>60</v>
      </c>
      <c r="L6" s="21" t="s">
        <v>60</v>
      </c>
      <c r="M6" s="20" t="s">
        <v>60</v>
      </c>
      <c r="N6" s="20" t="s">
        <v>62</v>
      </c>
      <c r="O6" s="21" t="s">
        <v>60</v>
      </c>
      <c r="P6" s="21" t="s">
        <v>60</v>
      </c>
      <c r="Q6" s="21" t="s">
        <v>60</v>
      </c>
      <c r="R6" s="20" t="s">
        <v>60</v>
      </c>
      <c r="S6" s="20" t="s">
        <v>57</v>
      </c>
      <c r="T6" s="21" t="s">
        <v>60</v>
      </c>
      <c r="U6" s="21" t="s">
        <v>60</v>
      </c>
      <c r="V6" s="21" t="s">
        <v>60</v>
      </c>
      <c r="W6" s="21" t="s">
        <v>61</v>
      </c>
      <c r="X6" s="21" t="s">
        <v>60</v>
      </c>
      <c r="Y6" s="21" t="s">
        <v>60</v>
      </c>
      <c r="Z6" s="21" t="s">
        <v>60</v>
      </c>
      <c r="AA6" s="20" t="s">
        <v>60</v>
      </c>
      <c r="AB6" s="21" t="s">
        <v>60</v>
      </c>
      <c r="AC6" s="21" t="s">
        <v>581</v>
      </c>
      <c r="AD6" s="21" t="s">
        <v>582</v>
      </c>
      <c r="AE6" s="20" t="s">
        <v>60</v>
      </c>
      <c r="AF6" s="20" t="s">
        <v>60</v>
      </c>
      <c r="AG6" s="20" t="s">
        <v>573</v>
      </c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0">
      <c r="A7" s="19" t="s">
        <v>583</v>
      </c>
      <c r="B7" s="15" t="s">
        <v>584</v>
      </c>
      <c r="C7" s="21" t="s">
        <v>313</v>
      </c>
      <c r="D7" s="21" t="s">
        <v>314</v>
      </c>
      <c r="E7" s="21" t="s">
        <v>608</v>
      </c>
      <c r="F7" s="21" t="s">
        <v>609</v>
      </c>
      <c r="G7" s="21" t="s">
        <v>609</v>
      </c>
      <c r="H7" s="21" t="s">
        <v>610</v>
      </c>
      <c r="I7" s="21" t="s">
        <v>608</v>
      </c>
      <c r="J7" s="21" t="s">
        <v>600</v>
      </c>
      <c r="K7" s="21" t="s">
        <v>601</v>
      </c>
      <c r="L7" s="21" t="s">
        <v>608</v>
      </c>
      <c r="M7" s="21" t="s">
        <v>313</v>
      </c>
      <c r="N7" s="21" t="s">
        <v>602</v>
      </c>
      <c r="O7" s="21" t="s">
        <v>603</v>
      </c>
      <c r="P7" s="21" t="s">
        <v>314</v>
      </c>
      <c r="Q7" s="21" t="s">
        <v>608</v>
      </c>
      <c r="R7" s="21" t="s">
        <v>604</v>
      </c>
      <c r="S7" s="21" t="s">
        <v>608</v>
      </c>
      <c r="T7" s="21" t="s">
        <v>0</v>
      </c>
      <c r="U7" s="21" t="s">
        <v>608</v>
      </c>
      <c r="V7" s="21" t="s">
        <v>603</v>
      </c>
      <c r="W7" s="21" t="s">
        <v>603</v>
      </c>
      <c r="X7" s="21" t="s">
        <v>609</v>
      </c>
      <c r="Y7" s="21" t="s">
        <v>1</v>
      </c>
      <c r="Z7" s="21" t="s">
        <v>179</v>
      </c>
      <c r="AA7" s="21" t="s">
        <v>609</v>
      </c>
      <c r="AB7" s="21" t="s">
        <v>344</v>
      </c>
      <c r="AC7" s="21" t="s">
        <v>314</v>
      </c>
      <c r="AD7" s="21" t="s">
        <v>608</v>
      </c>
      <c r="AE7" s="21" t="s">
        <v>608</v>
      </c>
      <c r="AF7" s="21" t="s">
        <v>608</v>
      </c>
      <c r="AG7" s="20" t="s">
        <v>608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75">
      <c r="A8" s="23"/>
      <c r="B8" s="15" t="s">
        <v>722</v>
      </c>
      <c r="C8" s="20" t="s">
        <v>792</v>
      </c>
      <c r="D8" s="21" t="s">
        <v>665</v>
      </c>
      <c r="E8" s="20" t="s">
        <v>547</v>
      </c>
      <c r="F8" s="20" t="s">
        <v>689</v>
      </c>
      <c r="G8" s="20" t="s">
        <v>689</v>
      </c>
      <c r="H8" s="21" t="s">
        <v>690</v>
      </c>
      <c r="I8" s="21" t="s">
        <v>545</v>
      </c>
      <c r="J8" s="20" t="s">
        <v>652</v>
      </c>
      <c r="K8" s="21" t="s">
        <v>653</v>
      </c>
      <c r="L8" s="21" t="s">
        <v>665</v>
      </c>
      <c r="M8" s="20" t="s">
        <v>792</v>
      </c>
      <c r="N8" s="21" t="s">
        <v>545</v>
      </c>
      <c r="O8" s="20" t="s">
        <v>655</v>
      </c>
      <c r="P8" s="21" t="s">
        <v>665</v>
      </c>
      <c r="Q8" s="20" t="s">
        <v>638</v>
      </c>
      <c r="R8" s="20" t="s">
        <v>665</v>
      </c>
      <c r="S8" s="20" t="s">
        <v>639</v>
      </c>
      <c r="T8" s="21" t="s">
        <v>652</v>
      </c>
      <c r="U8" s="20" t="s">
        <v>760</v>
      </c>
      <c r="V8" s="20" t="s">
        <v>287</v>
      </c>
      <c r="W8" s="21" t="s">
        <v>288</v>
      </c>
      <c r="X8" s="21" t="s">
        <v>289</v>
      </c>
      <c r="Y8" s="21" t="s">
        <v>520</v>
      </c>
      <c r="Z8" s="21" t="s">
        <v>651</v>
      </c>
      <c r="AA8" s="20" t="s">
        <v>689</v>
      </c>
      <c r="AB8" s="21" t="s">
        <v>619</v>
      </c>
      <c r="AC8" s="20" t="s">
        <v>734</v>
      </c>
      <c r="AD8" s="21" t="s">
        <v>545</v>
      </c>
      <c r="AE8" s="20" t="s">
        <v>665</v>
      </c>
      <c r="AF8" s="20" t="s">
        <v>545</v>
      </c>
      <c r="AG8" s="20" t="s">
        <v>574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255">
      <c r="A9" s="23"/>
      <c r="B9" s="15" t="s">
        <v>735</v>
      </c>
      <c r="C9" s="20" t="s">
        <v>736</v>
      </c>
      <c r="D9" s="20" t="s">
        <v>519</v>
      </c>
      <c r="E9" s="20" t="s">
        <v>413</v>
      </c>
      <c r="F9" s="20" t="s">
        <v>414</v>
      </c>
      <c r="G9" s="20" t="s">
        <v>414</v>
      </c>
      <c r="H9" s="20" t="s">
        <v>521</v>
      </c>
      <c r="I9" s="21" t="s">
        <v>330</v>
      </c>
      <c r="J9" s="20" t="s">
        <v>567</v>
      </c>
      <c r="K9" s="20" t="s">
        <v>568</v>
      </c>
      <c r="L9" s="20" t="s">
        <v>519</v>
      </c>
      <c r="M9" s="20" t="s">
        <v>736</v>
      </c>
      <c r="N9" s="25" t="s">
        <v>509</v>
      </c>
      <c r="O9" s="20" t="s">
        <v>371</v>
      </c>
      <c r="P9" s="20" t="s">
        <v>668</v>
      </c>
      <c r="Q9" s="20" t="s">
        <v>593</v>
      </c>
      <c r="R9" s="20" t="s">
        <v>355</v>
      </c>
      <c r="S9" s="20" t="s">
        <v>144</v>
      </c>
      <c r="T9" s="20" t="s">
        <v>708</v>
      </c>
      <c r="U9" s="20" t="s">
        <v>58</v>
      </c>
      <c r="V9" s="20" t="s">
        <v>353</v>
      </c>
      <c r="W9" s="20" t="s">
        <v>743</v>
      </c>
      <c r="X9" s="20" t="s">
        <v>554</v>
      </c>
      <c r="Y9" s="20" t="s">
        <v>385</v>
      </c>
      <c r="Z9" s="20" t="s">
        <v>286</v>
      </c>
      <c r="AA9" s="20" t="s">
        <v>414</v>
      </c>
      <c r="AB9" s="20" t="s">
        <v>306</v>
      </c>
      <c r="AC9" s="20" t="s">
        <v>195</v>
      </c>
      <c r="AD9" s="20" t="s">
        <v>330</v>
      </c>
      <c r="AE9" s="20" t="s">
        <v>519</v>
      </c>
      <c r="AF9" s="20" t="s">
        <v>592</v>
      </c>
      <c r="AG9" s="20" t="s">
        <v>575</v>
      </c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50">
      <c r="A10" s="24"/>
      <c r="B10" s="15" t="s">
        <v>88</v>
      </c>
      <c r="C10" s="20" t="s">
        <v>336</v>
      </c>
      <c r="D10" s="21">
        <v>346572</v>
      </c>
      <c r="E10" s="21">
        <v>17463246</v>
      </c>
      <c r="F10" s="20">
        <v>1280025</v>
      </c>
      <c r="G10" s="20">
        <v>1280025</v>
      </c>
      <c r="H10" s="20" t="s">
        <v>619</v>
      </c>
      <c r="I10" s="21">
        <v>9518396</v>
      </c>
      <c r="J10" s="21" t="s">
        <v>619</v>
      </c>
      <c r="K10" s="20" t="s">
        <v>619</v>
      </c>
      <c r="L10" s="20">
        <v>16934002</v>
      </c>
      <c r="M10" s="20" t="s">
        <v>336</v>
      </c>
      <c r="N10" s="20" t="s">
        <v>619</v>
      </c>
      <c r="O10" s="21" t="s">
        <v>619</v>
      </c>
      <c r="P10" s="21" t="s">
        <v>619</v>
      </c>
      <c r="Q10" s="20">
        <v>16801588</v>
      </c>
      <c r="R10" s="20" t="s">
        <v>619</v>
      </c>
      <c r="S10" s="20" t="s">
        <v>619</v>
      </c>
      <c r="T10" s="21" t="s">
        <v>619</v>
      </c>
      <c r="U10" s="21" t="s">
        <v>619</v>
      </c>
      <c r="V10" s="21" t="s">
        <v>619</v>
      </c>
      <c r="W10" s="21" t="s">
        <v>619</v>
      </c>
      <c r="X10" s="21" t="s">
        <v>619</v>
      </c>
      <c r="Y10" s="21" t="s">
        <v>619</v>
      </c>
      <c r="Z10" s="25" t="s">
        <v>188</v>
      </c>
      <c r="AA10" s="20">
        <v>1280025</v>
      </c>
      <c r="AB10" s="21">
        <v>15285181</v>
      </c>
      <c r="AC10" s="20">
        <v>11258203</v>
      </c>
      <c r="AD10" s="21" t="s">
        <v>619</v>
      </c>
      <c r="AE10" s="20">
        <v>16934002</v>
      </c>
      <c r="AF10" s="20" t="s">
        <v>619</v>
      </c>
      <c r="AG10" s="20" t="s">
        <v>619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5">
      <c r="A11" s="19" t="s">
        <v>189</v>
      </c>
      <c r="B11" s="15" t="s">
        <v>190</v>
      </c>
      <c r="C11" s="20" t="s">
        <v>191</v>
      </c>
      <c r="D11" s="20" t="s">
        <v>191</v>
      </c>
      <c r="E11" s="20" t="s">
        <v>191</v>
      </c>
      <c r="F11" s="20" t="s">
        <v>191</v>
      </c>
      <c r="G11" s="20" t="s">
        <v>191</v>
      </c>
      <c r="H11" s="20" t="s">
        <v>192</v>
      </c>
      <c r="I11" s="20" t="s">
        <v>191</v>
      </c>
      <c r="J11" s="20" t="s">
        <v>191</v>
      </c>
      <c r="K11" s="20" t="s">
        <v>191</v>
      </c>
      <c r="L11" s="20" t="s">
        <v>191</v>
      </c>
      <c r="M11" s="20" t="s">
        <v>192</v>
      </c>
      <c r="N11" s="20" t="s">
        <v>192</v>
      </c>
      <c r="O11" s="20" t="s">
        <v>191</v>
      </c>
      <c r="P11" s="20" t="s">
        <v>191</v>
      </c>
      <c r="Q11" s="20" t="s">
        <v>192</v>
      </c>
      <c r="R11" s="20" t="s">
        <v>192</v>
      </c>
      <c r="S11" s="20" t="s">
        <v>192</v>
      </c>
      <c r="T11" s="20" t="s">
        <v>191</v>
      </c>
      <c r="U11" s="20" t="s">
        <v>191</v>
      </c>
      <c r="V11" s="20" t="s">
        <v>191</v>
      </c>
      <c r="W11" s="20" t="s">
        <v>191</v>
      </c>
      <c r="X11" s="20" t="s">
        <v>192</v>
      </c>
      <c r="Y11" s="20" t="s">
        <v>191</v>
      </c>
      <c r="Z11" s="20" t="s">
        <v>193</v>
      </c>
      <c r="AA11" s="20" t="s">
        <v>194</v>
      </c>
      <c r="AB11" s="20" t="s">
        <v>193</v>
      </c>
      <c r="AC11" s="20" t="s">
        <v>194</v>
      </c>
      <c r="AD11" s="20" t="s">
        <v>193</v>
      </c>
      <c r="AE11" s="20" t="s">
        <v>194</v>
      </c>
      <c r="AF11" s="20" t="s">
        <v>193</v>
      </c>
      <c r="AG11" s="20" t="s">
        <v>194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75">
      <c r="A12" s="23"/>
      <c r="B12" s="15" t="s">
        <v>50</v>
      </c>
      <c r="C12" s="26" t="s">
        <v>51</v>
      </c>
      <c r="D12" s="27" t="s">
        <v>203</v>
      </c>
      <c r="E12" s="27" t="s">
        <v>204</v>
      </c>
      <c r="F12" s="27" t="s">
        <v>201</v>
      </c>
      <c r="G12" s="27" t="s">
        <v>201</v>
      </c>
      <c r="H12" s="27" t="s">
        <v>201</v>
      </c>
      <c r="I12" s="27" t="s">
        <v>202</v>
      </c>
      <c r="J12" s="27" t="s">
        <v>201</v>
      </c>
      <c r="K12" s="26" t="s">
        <v>201</v>
      </c>
      <c r="L12" s="27" t="s">
        <v>658</v>
      </c>
      <c r="M12" s="26" t="s">
        <v>659</v>
      </c>
      <c r="N12" s="27" t="s">
        <v>660</v>
      </c>
      <c r="O12" s="27" t="s">
        <v>450</v>
      </c>
      <c r="P12" s="27" t="s">
        <v>209</v>
      </c>
      <c r="Q12" s="26" t="s">
        <v>210</v>
      </c>
      <c r="R12" s="26" t="s">
        <v>211</v>
      </c>
      <c r="S12" s="26" t="s">
        <v>212</v>
      </c>
      <c r="T12" s="27" t="s">
        <v>337</v>
      </c>
      <c r="U12" s="27" t="s">
        <v>338</v>
      </c>
      <c r="V12" s="27" t="s">
        <v>774</v>
      </c>
      <c r="W12" s="27" t="s">
        <v>775</v>
      </c>
      <c r="X12" s="27" t="s">
        <v>776</v>
      </c>
      <c r="Y12" s="27" t="s">
        <v>777</v>
      </c>
      <c r="Z12" s="27" t="s">
        <v>778</v>
      </c>
      <c r="AA12" s="26" t="s">
        <v>688</v>
      </c>
      <c r="AB12" s="27" t="s">
        <v>778</v>
      </c>
      <c r="AC12" s="26" t="s">
        <v>688</v>
      </c>
      <c r="AD12" s="27" t="s">
        <v>688</v>
      </c>
      <c r="AE12" s="26" t="s">
        <v>63</v>
      </c>
      <c r="AF12" s="26" t="s">
        <v>688</v>
      </c>
      <c r="AG12" s="26" t="s">
        <v>63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75">
      <c r="A13" s="23"/>
      <c r="B13" s="28" t="s">
        <v>64</v>
      </c>
      <c r="C13" s="29" t="s">
        <v>65</v>
      </c>
      <c r="D13" s="30" t="s">
        <v>66</v>
      </c>
      <c r="E13" s="30" t="s">
        <v>315</v>
      </c>
      <c r="F13" s="30" t="s">
        <v>65</v>
      </c>
      <c r="G13" s="30" t="s">
        <v>65</v>
      </c>
      <c r="H13" s="30" t="s">
        <v>65</v>
      </c>
      <c r="I13" s="30" t="s">
        <v>65</v>
      </c>
      <c r="J13" s="30" t="s">
        <v>46</v>
      </c>
      <c r="K13" s="29" t="s">
        <v>65</v>
      </c>
      <c r="L13" s="30" t="s">
        <v>363</v>
      </c>
      <c r="M13" s="29" t="s">
        <v>394</v>
      </c>
      <c r="N13" s="30" t="s">
        <v>395</v>
      </c>
      <c r="O13" s="30" t="s">
        <v>116</v>
      </c>
      <c r="P13" s="30" t="s">
        <v>122</v>
      </c>
      <c r="Q13" s="29" t="s">
        <v>656</v>
      </c>
      <c r="R13" s="31" t="s">
        <v>657</v>
      </c>
      <c r="S13" s="29" t="s">
        <v>117</v>
      </c>
      <c r="T13" s="30" t="s">
        <v>46</v>
      </c>
      <c r="U13" s="30" t="s">
        <v>118</v>
      </c>
      <c r="V13" s="30" t="s">
        <v>119</v>
      </c>
      <c r="W13" s="30" t="s">
        <v>120</v>
      </c>
      <c r="X13" s="30" t="s">
        <v>65</v>
      </c>
      <c r="Y13" s="30" t="s">
        <v>527</v>
      </c>
      <c r="Z13" s="30" t="s">
        <v>221</v>
      </c>
      <c r="AA13" s="29" t="s">
        <v>10</v>
      </c>
      <c r="AB13" s="30" t="s">
        <v>221</v>
      </c>
      <c r="AC13" s="29" t="s">
        <v>10</v>
      </c>
      <c r="AD13" s="30" t="s">
        <v>395</v>
      </c>
      <c r="AE13" s="29" t="s">
        <v>363</v>
      </c>
      <c r="AF13" s="29" t="s">
        <v>395</v>
      </c>
      <c r="AG13" s="29" t="s">
        <v>643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60">
      <c r="A14" s="24"/>
      <c r="B14" s="28" t="s">
        <v>123</v>
      </c>
      <c r="C14" s="29" t="s">
        <v>124</v>
      </c>
      <c r="D14" s="30" t="s">
        <v>145</v>
      </c>
      <c r="E14" s="30" t="s">
        <v>619</v>
      </c>
      <c r="F14" s="29" t="s">
        <v>146</v>
      </c>
      <c r="G14" s="29" t="s">
        <v>146</v>
      </c>
      <c r="H14" s="30" t="s">
        <v>146</v>
      </c>
      <c r="I14" s="30" t="s">
        <v>146</v>
      </c>
      <c r="J14" s="30" t="s">
        <v>146</v>
      </c>
      <c r="K14" s="29" t="s">
        <v>146</v>
      </c>
      <c r="L14" s="30" t="s">
        <v>146</v>
      </c>
      <c r="M14" s="29" t="s">
        <v>147</v>
      </c>
      <c r="N14" s="30" t="s">
        <v>148</v>
      </c>
      <c r="O14" s="30" t="s">
        <v>130</v>
      </c>
      <c r="P14" s="30" t="s">
        <v>145</v>
      </c>
      <c r="Q14" s="31" t="s">
        <v>137</v>
      </c>
      <c r="R14" s="29" t="s">
        <v>138</v>
      </c>
      <c r="S14" s="29" t="s">
        <v>147</v>
      </c>
      <c r="T14" s="29" t="s">
        <v>139</v>
      </c>
      <c r="U14" s="30" t="s">
        <v>724</v>
      </c>
      <c r="V14" s="30" t="s">
        <v>130</v>
      </c>
      <c r="W14" s="30" t="s">
        <v>145</v>
      </c>
      <c r="X14" s="29" t="s">
        <v>725</v>
      </c>
      <c r="Y14" s="30" t="s">
        <v>726</v>
      </c>
      <c r="Z14" s="30" t="s">
        <v>364</v>
      </c>
      <c r="AA14" s="30" t="s">
        <v>364</v>
      </c>
      <c r="AB14" s="30" t="s">
        <v>364</v>
      </c>
      <c r="AC14" s="30" t="s">
        <v>364</v>
      </c>
      <c r="AD14" s="30" t="s">
        <v>354</v>
      </c>
      <c r="AE14" s="29" t="s">
        <v>619</v>
      </c>
      <c r="AF14" s="29" t="s">
        <v>354</v>
      </c>
      <c r="AG14" s="29" t="s">
        <v>619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45">
      <c r="A15" s="19" t="s">
        <v>261</v>
      </c>
      <c r="B15" s="32" t="s">
        <v>242</v>
      </c>
      <c r="C15" s="29" t="s">
        <v>243</v>
      </c>
      <c r="D15" s="30" t="s">
        <v>244</v>
      </c>
      <c r="E15" s="30" t="s">
        <v>245</v>
      </c>
      <c r="F15" s="33">
        <v>0.94</v>
      </c>
      <c r="G15" s="33">
        <v>0.94</v>
      </c>
      <c r="H15" s="30" t="s">
        <v>246</v>
      </c>
      <c r="I15" s="30" t="s">
        <v>611</v>
      </c>
      <c r="J15" s="30" t="s">
        <v>619</v>
      </c>
      <c r="K15" s="29">
        <v>0.9</v>
      </c>
      <c r="L15" s="30" t="s">
        <v>245</v>
      </c>
      <c r="M15" s="29" t="s">
        <v>612</v>
      </c>
      <c r="N15" s="30" t="s">
        <v>613</v>
      </c>
      <c r="O15" s="30">
        <v>0.98</v>
      </c>
      <c r="P15" s="30" t="s">
        <v>614</v>
      </c>
      <c r="Q15" s="29" t="s">
        <v>285</v>
      </c>
      <c r="R15" s="29" t="s">
        <v>277</v>
      </c>
      <c r="S15" s="29" t="s">
        <v>278</v>
      </c>
      <c r="T15" s="33" t="s">
        <v>619</v>
      </c>
      <c r="U15" s="30" t="s">
        <v>372</v>
      </c>
      <c r="V15" s="30">
        <v>0.98</v>
      </c>
      <c r="W15" s="30">
        <v>0.95</v>
      </c>
      <c r="X15" s="33">
        <v>0.92</v>
      </c>
      <c r="Y15" s="30" t="s">
        <v>373</v>
      </c>
      <c r="Z15" s="30">
        <v>0.9</v>
      </c>
      <c r="AA15" s="33">
        <v>0.8</v>
      </c>
      <c r="AB15" s="30">
        <v>0.9</v>
      </c>
      <c r="AC15" s="33">
        <v>0.8</v>
      </c>
      <c r="AD15" s="30" t="s">
        <v>374</v>
      </c>
      <c r="AE15" s="29" t="s">
        <v>619</v>
      </c>
      <c r="AF15" s="29" t="s">
        <v>374</v>
      </c>
      <c r="AG15" s="29" t="s">
        <v>619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45">
      <c r="A16" s="23"/>
      <c r="B16" s="32" t="s">
        <v>723</v>
      </c>
      <c r="C16" s="29" t="s">
        <v>399</v>
      </c>
      <c r="D16" s="30" t="s">
        <v>619</v>
      </c>
      <c r="E16" s="30" t="s">
        <v>619</v>
      </c>
      <c r="F16" s="29" t="s">
        <v>399</v>
      </c>
      <c r="G16" s="29" t="s">
        <v>399</v>
      </c>
      <c r="H16" s="30" t="s">
        <v>247</v>
      </c>
      <c r="I16" s="30" t="s">
        <v>121</v>
      </c>
      <c r="J16" s="30" t="s">
        <v>619</v>
      </c>
      <c r="K16" s="29" t="s">
        <v>619</v>
      </c>
      <c r="L16" s="30" t="s">
        <v>619</v>
      </c>
      <c r="M16" s="29" t="s">
        <v>290</v>
      </c>
      <c r="N16" s="29" t="s">
        <v>619</v>
      </c>
      <c r="O16" s="30" t="s">
        <v>393</v>
      </c>
      <c r="P16" s="30" t="s">
        <v>619</v>
      </c>
      <c r="Q16" s="30" t="s">
        <v>619</v>
      </c>
      <c r="R16" s="29" t="s">
        <v>619</v>
      </c>
      <c r="S16" s="29" t="s">
        <v>619</v>
      </c>
      <c r="T16" s="29" t="s">
        <v>619</v>
      </c>
      <c r="U16" s="30" t="s">
        <v>619</v>
      </c>
      <c r="V16" s="30" t="s">
        <v>393</v>
      </c>
      <c r="W16" s="30" t="s">
        <v>619</v>
      </c>
      <c r="X16" s="29" t="s">
        <v>619</v>
      </c>
      <c r="Y16" s="29" t="s">
        <v>619</v>
      </c>
      <c r="Z16" s="30" t="s">
        <v>619</v>
      </c>
      <c r="AA16" s="29" t="s">
        <v>619</v>
      </c>
      <c r="AB16" s="30" t="s">
        <v>619</v>
      </c>
      <c r="AC16" s="30" t="s">
        <v>619</v>
      </c>
      <c r="AD16" s="30" t="s">
        <v>619</v>
      </c>
      <c r="AE16" s="29" t="s">
        <v>619</v>
      </c>
      <c r="AF16" s="29" t="s">
        <v>619</v>
      </c>
      <c r="AG16" s="29" t="s">
        <v>619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165">
      <c r="A17" s="23"/>
      <c r="B17" s="28" t="s">
        <v>392</v>
      </c>
      <c r="C17" s="29" t="s">
        <v>250</v>
      </c>
      <c r="D17" s="30" t="s">
        <v>251</v>
      </c>
      <c r="E17" s="30" t="s">
        <v>252</v>
      </c>
      <c r="F17" s="34" t="s">
        <v>49</v>
      </c>
      <c r="G17" s="34" t="s">
        <v>49</v>
      </c>
      <c r="H17" s="30" t="s">
        <v>505</v>
      </c>
      <c r="I17" s="30" t="s">
        <v>206</v>
      </c>
      <c r="J17" s="30" t="s">
        <v>619</v>
      </c>
      <c r="K17" s="29" t="s">
        <v>619</v>
      </c>
      <c r="L17" s="30" t="s">
        <v>619</v>
      </c>
      <c r="M17" s="29" t="s">
        <v>290</v>
      </c>
      <c r="N17" s="29" t="s">
        <v>487</v>
      </c>
      <c r="O17" s="30" t="s">
        <v>345</v>
      </c>
      <c r="P17" s="30" t="s">
        <v>619</v>
      </c>
      <c r="Q17" s="30" t="s">
        <v>619</v>
      </c>
      <c r="R17" s="29" t="s">
        <v>619</v>
      </c>
      <c r="S17" s="29" t="s">
        <v>334</v>
      </c>
      <c r="T17" s="29" t="s">
        <v>619</v>
      </c>
      <c r="U17" s="30" t="s">
        <v>493</v>
      </c>
      <c r="V17" s="30" t="s">
        <v>345</v>
      </c>
      <c r="W17" s="30" t="s">
        <v>494</v>
      </c>
      <c r="X17" s="29" t="s">
        <v>619</v>
      </c>
      <c r="Y17" s="30" t="s">
        <v>615</v>
      </c>
      <c r="Z17" s="30" t="s">
        <v>619</v>
      </c>
      <c r="AA17" s="29" t="s">
        <v>619</v>
      </c>
      <c r="AB17" s="30" t="s">
        <v>619</v>
      </c>
      <c r="AC17" s="30" t="s">
        <v>619</v>
      </c>
      <c r="AD17" s="30" t="s">
        <v>619</v>
      </c>
      <c r="AE17" s="29" t="s">
        <v>619</v>
      </c>
      <c r="AF17" s="29" t="s">
        <v>619</v>
      </c>
      <c r="AG17" s="29" t="s">
        <v>619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s="38" customFormat="1" ht="15">
      <c r="A18" s="23"/>
      <c r="B18" s="23" t="s">
        <v>616</v>
      </c>
      <c r="C18" s="35">
        <v>1428</v>
      </c>
      <c r="D18" s="35">
        <v>857</v>
      </c>
      <c r="E18" s="35">
        <v>480</v>
      </c>
      <c r="F18" s="35">
        <v>957</v>
      </c>
      <c r="G18" s="35">
        <v>1911</v>
      </c>
      <c r="H18" s="35">
        <v>1378</v>
      </c>
      <c r="I18" s="36">
        <v>1996</v>
      </c>
      <c r="J18" s="35">
        <v>1462</v>
      </c>
      <c r="K18" s="35">
        <v>823</v>
      </c>
      <c r="L18" s="35">
        <v>3346</v>
      </c>
      <c r="M18" s="35">
        <v>2501</v>
      </c>
      <c r="N18" s="35">
        <v>6777</v>
      </c>
      <c r="O18" s="35">
        <v>720</v>
      </c>
      <c r="P18" s="35">
        <v>6240</v>
      </c>
      <c r="Q18" s="35">
        <v>716</v>
      </c>
      <c r="R18" s="35">
        <v>568</v>
      </c>
      <c r="S18" s="35">
        <v>1205</v>
      </c>
      <c r="T18" s="35">
        <v>1735</v>
      </c>
      <c r="U18" s="35">
        <v>3122</v>
      </c>
      <c r="V18" s="35">
        <v>719</v>
      </c>
      <c r="W18" s="35">
        <v>830</v>
      </c>
      <c r="X18" s="35">
        <v>3538</v>
      </c>
      <c r="Y18" s="35">
        <v>705</v>
      </c>
      <c r="Z18" s="35">
        <v>1000</v>
      </c>
      <c r="AA18" s="35">
        <v>3359</v>
      </c>
      <c r="AB18" s="35">
        <v>1789</v>
      </c>
      <c r="AC18" s="35">
        <v>441</v>
      </c>
      <c r="AD18" s="35">
        <v>1736</v>
      </c>
      <c r="AE18" s="35">
        <v>1445</v>
      </c>
      <c r="AF18" s="35">
        <v>1214</v>
      </c>
      <c r="AG18" s="35">
        <v>583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45">
      <c r="A19" s="19" t="s">
        <v>617</v>
      </c>
      <c r="B19" s="28" t="s">
        <v>52</v>
      </c>
      <c r="C19" s="29" t="s">
        <v>335</v>
      </c>
      <c r="D19" s="30" t="s">
        <v>661</v>
      </c>
      <c r="E19" s="30" t="s">
        <v>662</v>
      </c>
      <c r="F19" s="29" t="s">
        <v>335</v>
      </c>
      <c r="G19" s="29" t="s">
        <v>335</v>
      </c>
      <c r="H19" s="30" t="s">
        <v>663</v>
      </c>
      <c r="I19" s="30" t="s">
        <v>451</v>
      </c>
      <c r="J19" s="30" t="s">
        <v>619</v>
      </c>
      <c r="K19" s="29">
        <v>0.01</v>
      </c>
      <c r="L19" s="30" t="s">
        <v>664</v>
      </c>
      <c r="M19" s="29" t="s">
        <v>290</v>
      </c>
      <c r="N19" s="30" t="s">
        <v>525</v>
      </c>
      <c r="O19" s="30">
        <v>0.01</v>
      </c>
      <c r="P19" s="30">
        <v>0.01</v>
      </c>
      <c r="Q19" s="30" t="s">
        <v>619</v>
      </c>
      <c r="R19" s="29" t="s">
        <v>526</v>
      </c>
      <c r="S19" s="29" t="s">
        <v>779</v>
      </c>
      <c r="T19" s="29" t="s">
        <v>619</v>
      </c>
      <c r="U19" s="30" t="s">
        <v>780</v>
      </c>
      <c r="V19" s="30">
        <v>0.01</v>
      </c>
      <c r="W19" s="29">
        <v>0.05</v>
      </c>
      <c r="X19" s="29" t="s">
        <v>619</v>
      </c>
      <c r="Y19" s="30">
        <v>0.01</v>
      </c>
      <c r="Z19" s="30">
        <v>0.01</v>
      </c>
      <c r="AA19" s="29" t="s">
        <v>335</v>
      </c>
      <c r="AB19" s="30">
        <v>0.01</v>
      </c>
      <c r="AC19" s="29" t="s">
        <v>781</v>
      </c>
      <c r="AD19" s="30" t="s">
        <v>782</v>
      </c>
      <c r="AE19" s="29" t="s">
        <v>783</v>
      </c>
      <c r="AF19" s="29" t="s">
        <v>782</v>
      </c>
      <c r="AG19" s="39" t="s">
        <v>447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45">
      <c r="A20" s="23"/>
      <c r="B20" s="28" t="s">
        <v>528</v>
      </c>
      <c r="C20" s="29" t="s">
        <v>529</v>
      </c>
      <c r="D20" s="30" t="s">
        <v>800</v>
      </c>
      <c r="E20" s="30" t="s">
        <v>801</v>
      </c>
      <c r="F20" s="29" t="s">
        <v>802</v>
      </c>
      <c r="G20" s="29" t="s">
        <v>802</v>
      </c>
      <c r="H20" s="30" t="s">
        <v>222</v>
      </c>
      <c r="I20" s="30" t="s">
        <v>452</v>
      </c>
      <c r="J20" s="30" t="s">
        <v>619</v>
      </c>
      <c r="K20" s="40">
        <v>1E-06</v>
      </c>
      <c r="L20" s="30" t="s">
        <v>803</v>
      </c>
      <c r="M20" s="29" t="s">
        <v>290</v>
      </c>
      <c r="N20" s="30" t="s">
        <v>223</v>
      </c>
      <c r="O20" s="30" t="s">
        <v>804</v>
      </c>
      <c r="P20" s="30" t="s">
        <v>805</v>
      </c>
      <c r="Q20" s="29" t="s">
        <v>508</v>
      </c>
      <c r="R20" s="29" t="s">
        <v>619</v>
      </c>
      <c r="S20" s="29" t="s">
        <v>640</v>
      </c>
      <c r="T20" s="29" t="s">
        <v>619</v>
      </c>
      <c r="U20" s="30" t="s">
        <v>806</v>
      </c>
      <c r="V20" s="30" t="s">
        <v>804</v>
      </c>
      <c r="W20" s="30">
        <v>0.0016</v>
      </c>
      <c r="X20" s="29" t="s">
        <v>619</v>
      </c>
      <c r="Y20" s="30" t="s">
        <v>807</v>
      </c>
      <c r="Z20" s="30">
        <v>0.001</v>
      </c>
      <c r="AA20" s="29" t="s">
        <v>641</v>
      </c>
      <c r="AB20" s="30">
        <v>0.001</v>
      </c>
      <c r="AC20" s="29" t="s">
        <v>642</v>
      </c>
      <c r="AD20" s="30" t="s">
        <v>619</v>
      </c>
      <c r="AE20" s="29" t="s">
        <v>267</v>
      </c>
      <c r="AF20" s="29" t="s">
        <v>619</v>
      </c>
      <c r="AG20" s="41" t="s">
        <v>448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45">
      <c r="A21" s="23"/>
      <c r="B21" s="28" t="s">
        <v>268</v>
      </c>
      <c r="C21" s="29" t="s">
        <v>269</v>
      </c>
      <c r="D21" s="30" t="s">
        <v>270</v>
      </c>
      <c r="E21" s="30" t="s">
        <v>271</v>
      </c>
      <c r="F21" s="29" t="s">
        <v>269</v>
      </c>
      <c r="G21" s="29" t="s">
        <v>269</v>
      </c>
      <c r="H21" s="30" t="s">
        <v>272</v>
      </c>
      <c r="I21" s="30" t="s">
        <v>453</v>
      </c>
      <c r="J21" s="30" t="s">
        <v>619</v>
      </c>
      <c r="K21" s="29">
        <v>0.9</v>
      </c>
      <c r="L21" s="30" t="s">
        <v>273</v>
      </c>
      <c r="M21" s="29" t="s">
        <v>290</v>
      </c>
      <c r="N21" s="30" t="s">
        <v>274</v>
      </c>
      <c r="O21" s="30">
        <v>0.98</v>
      </c>
      <c r="P21" s="30">
        <v>0.96</v>
      </c>
      <c r="Q21" s="29" t="s">
        <v>275</v>
      </c>
      <c r="R21" s="29" t="s">
        <v>485</v>
      </c>
      <c r="S21" s="29" t="s">
        <v>274</v>
      </c>
      <c r="T21" s="29" t="s">
        <v>619</v>
      </c>
      <c r="U21" s="30" t="s">
        <v>129</v>
      </c>
      <c r="V21" s="30">
        <v>0.98</v>
      </c>
      <c r="W21" s="30">
        <v>0.95</v>
      </c>
      <c r="X21" s="29" t="s">
        <v>619</v>
      </c>
      <c r="Y21" s="30">
        <v>0.95</v>
      </c>
      <c r="Z21" s="30">
        <v>0.9</v>
      </c>
      <c r="AA21" s="29" t="s">
        <v>162</v>
      </c>
      <c r="AB21" s="30">
        <v>0.9</v>
      </c>
      <c r="AC21" s="29" t="s">
        <v>163</v>
      </c>
      <c r="AD21" s="30" t="s">
        <v>619</v>
      </c>
      <c r="AE21" s="29" t="s">
        <v>86</v>
      </c>
      <c r="AF21" s="29" t="s">
        <v>619</v>
      </c>
      <c r="AG21" s="41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45">
      <c r="A22" s="23"/>
      <c r="B22" s="28" t="s">
        <v>87</v>
      </c>
      <c r="C22" s="29" t="s">
        <v>619</v>
      </c>
      <c r="D22" s="30" t="s">
        <v>619</v>
      </c>
      <c r="E22" s="30" t="s">
        <v>248</v>
      </c>
      <c r="F22" s="30" t="s">
        <v>619</v>
      </c>
      <c r="G22" s="30" t="s">
        <v>619</v>
      </c>
      <c r="H22" s="30" t="s">
        <v>619</v>
      </c>
      <c r="I22" s="30" t="s">
        <v>619</v>
      </c>
      <c r="J22" s="30" t="s">
        <v>249</v>
      </c>
      <c r="K22" s="29" t="s">
        <v>619</v>
      </c>
      <c r="L22" s="30" t="s">
        <v>237</v>
      </c>
      <c r="M22" s="29" t="s">
        <v>238</v>
      </c>
      <c r="N22" s="29" t="s">
        <v>619</v>
      </c>
      <c r="O22" s="30" t="s">
        <v>619</v>
      </c>
      <c r="P22" s="30" t="s">
        <v>619</v>
      </c>
      <c r="Q22" s="30" t="s">
        <v>239</v>
      </c>
      <c r="R22" s="29" t="s">
        <v>619</v>
      </c>
      <c r="S22" s="29" t="s">
        <v>619</v>
      </c>
      <c r="T22" s="29" t="s">
        <v>249</v>
      </c>
      <c r="U22" s="30" t="s">
        <v>240</v>
      </c>
      <c r="V22" s="30" t="s">
        <v>619</v>
      </c>
      <c r="W22" s="30" t="s">
        <v>619</v>
      </c>
      <c r="X22" s="29" t="s">
        <v>619</v>
      </c>
      <c r="Y22" s="29" t="s">
        <v>619</v>
      </c>
      <c r="Z22" s="30" t="s">
        <v>619</v>
      </c>
      <c r="AA22" s="29" t="s">
        <v>619</v>
      </c>
      <c r="AB22" s="30" t="s">
        <v>619</v>
      </c>
      <c r="AC22" s="29" t="s">
        <v>619</v>
      </c>
      <c r="AD22" s="30" t="s">
        <v>619</v>
      </c>
      <c r="AE22" s="29" t="s">
        <v>241</v>
      </c>
      <c r="AF22" s="29" t="s">
        <v>619</v>
      </c>
      <c r="AG22" s="41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5">
      <c r="A23" s="24"/>
      <c r="B23" s="28" t="s">
        <v>256</v>
      </c>
      <c r="C23" s="42">
        <v>419829</v>
      </c>
      <c r="D23" s="30">
        <v>514278</v>
      </c>
      <c r="E23" s="30">
        <v>389878</v>
      </c>
      <c r="F23" s="29">
        <v>389074</v>
      </c>
      <c r="G23" s="29">
        <v>389074</v>
      </c>
      <c r="H23" s="30">
        <v>362059</v>
      </c>
      <c r="I23" s="30">
        <v>378163</v>
      </c>
      <c r="J23" s="30">
        <v>490032</v>
      </c>
      <c r="K23" s="29">
        <v>349312</v>
      </c>
      <c r="L23" s="30">
        <v>356359</v>
      </c>
      <c r="M23" s="42">
        <v>539458</v>
      </c>
      <c r="N23" s="30">
        <v>704588</v>
      </c>
      <c r="O23" s="30">
        <v>275093</v>
      </c>
      <c r="P23" s="30">
        <v>299319</v>
      </c>
      <c r="Q23" s="29">
        <v>300283</v>
      </c>
      <c r="R23" s="29">
        <v>318237</v>
      </c>
      <c r="S23" s="29">
        <v>598203</v>
      </c>
      <c r="T23" s="29">
        <v>909622</v>
      </c>
      <c r="U23" s="30">
        <v>427049</v>
      </c>
      <c r="V23" s="30">
        <v>298785</v>
      </c>
      <c r="W23" s="30">
        <v>882598</v>
      </c>
      <c r="X23" s="29">
        <v>909622</v>
      </c>
      <c r="Y23" s="30">
        <v>378513</v>
      </c>
      <c r="Z23" s="30">
        <v>5</v>
      </c>
      <c r="AA23" s="29">
        <v>5</v>
      </c>
      <c r="AB23" s="30">
        <v>5</v>
      </c>
      <c r="AC23" s="29">
        <v>5</v>
      </c>
      <c r="AD23" s="30">
        <v>5</v>
      </c>
      <c r="AE23" s="29">
        <v>4</v>
      </c>
      <c r="AF23" s="29">
        <v>10</v>
      </c>
      <c r="AG23" s="41">
        <v>4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30">
      <c r="A24" s="19" t="s">
        <v>257</v>
      </c>
      <c r="B24" s="28" t="s">
        <v>258</v>
      </c>
      <c r="C24" s="29" t="s">
        <v>259</v>
      </c>
      <c r="D24" s="30" t="s">
        <v>260</v>
      </c>
      <c r="E24" s="30" t="s">
        <v>260</v>
      </c>
      <c r="F24" s="29" t="s">
        <v>259</v>
      </c>
      <c r="G24" s="29" t="s">
        <v>259</v>
      </c>
      <c r="H24" s="30" t="s">
        <v>69</v>
      </c>
      <c r="I24" s="30" t="s">
        <v>260</v>
      </c>
      <c r="J24" s="29" t="s">
        <v>70</v>
      </c>
      <c r="K24" s="29" t="s">
        <v>259</v>
      </c>
      <c r="L24" s="29" t="s">
        <v>260</v>
      </c>
      <c r="M24" s="29" t="s">
        <v>260</v>
      </c>
      <c r="N24" s="30" t="s">
        <v>71</v>
      </c>
      <c r="O24" s="30" t="s">
        <v>486</v>
      </c>
      <c r="P24" s="30" t="s">
        <v>259</v>
      </c>
      <c r="Q24" s="31" t="s">
        <v>359</v>
      </c>
      <c r="R24" s="29" t="s">
        <v>360</v>
      </c>
      <c r="S24" s="29" t="s">
        <v>361</v>
      </c>
      <c r="T24" s="29" t="s">
        <v>362</v>
      </c>
      <c r="U24" s="29" t="s">
        <v>259</v>
      </c>
      <c r="V24" s="30" t="s">
        <v>486</v>
      </c>
      <c r="W24" s="30" t="s">
        <v>220</v>
      </c>
      <c r="X24" s="29" t="s">
        <v>54</v>
      </c>
      <c r="Y24" s="30" t="s">
        <v>259</v>
      </c>
      <c r="Z24" s="30" t="s">
        <v>619</v>
      </c>
      <c r="AA24" s="29" t="s">
        <v>619</v>
      </c>
      <c r="AB24" s="30" t="s">
        <v>619</v>
      </c>
      <c r="AC24" s="29" t="s">
        <v>619</v>
      </c>
      <c r="AD24" s="30" t="s">
        <v>619</v>
      </c>
      <c r="AE24" s="29" t="s">
        <v>619</v>
      </c>
      <c r="AF24" s="29" t="s">
        <v>619</v>
      </c>
      <c r="AG24" s="29" t="s">
        <v>619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ht="15">
      <c r="A25" s="23"/>
      <c r="B25" s="28" t="s">
        <v>125</v>
      </c>
      <c r="C25" s="29" t="s">
        <v>296</v>
      </c>
      <c r="D25" s="30" t="s">
        <v>415</v>
      </c>
      <c r="E25" s="30" t="s">
        <v>415</v>
      </c>
      <c r="F25" s="30" t="s">
        <v>530</v>
      </c>
      <c r="G25" s="30" t="s">
        <v>530</v>
      </c>
      <c r="H25" s="30" t="s">
        <v>530</v>
      </c>
      <c r="I25" s="30" t="s">
        <v>415</v>
      </c>
      <c r="J25" s="30" t="s">
        <v>619</v>
      </c>
      <c r="K25" s="29" t="s">
        <v>531</v>
      </c>
      <c r="L25" s="29" t="s">
        <v>415</v>
      </c>
      <c r="M25" s="29" t="s">
        <v>532</v>
      </c>
      <c r="N25" s="29" t="s">
        <v>619</v>
      </c>
      <c r="O25" s="30" t="s">
        <v>415</v>
      </c>
      <c r="P25" s="30" t="s">
        <v>531</v>
      </c>
      <c r="Q25" s="30" t="s">
        <v>533</v>
      </c>
      <c r="R25" s="29" t="s">
        <v>619</v>
      </c>
      <c r="S25" s="29" t="s">
        <v>619</v>
      </c>
      <c r="T25" s="29" t="s">
        <v>619</v>
      </c>
      <c r="U25" s="30" t="s">
        <v>619</v>
      </c>
      <c r="V25" s="30" t="s">
        <v>415</v>
      </c>
      <c r="W25" s="30" t="s">
        <v>531</v>
      </c>
      <c r="X25" s="29" t="s">
        <v>619</v>
      </c>
      <c r="Y25" s="30" t="s">
        <v>531</v>
      </c>
      <c r="Z25" s="30" t="s">
        <v>619</v>
      </c>
      <c r="AA25" s="29" t="s">
        <v>619</v>
      </c>
      <c r="AB25" s="30" t="s">
        <v>619</v>
      </c>
      <c r="AC25" s="29" t="s">
        <v>619</v>
      </c>
      <c r="AD25" s="30" t="s">
        <v>619</v>
      </c>
      <c r="AE25" s="29" t="s">
        <v>619</v>
      </c>
      <c r="AF25" s="29" t="s">
        <v>619</v>
      </c>
      <c r="AG25" s="29" t="s">
        <v>619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ht="15">
      <c r="A26" s="24"/>
      <c r="B26" s="28" t="s">
        <v>534</v>
      </c>
      <c r="C26" s="29" t="s">
        <v>535</v>
      </c>
      <c r="D26" s="30" t="s">
        <v>535</v>
      </c>
      <c r="E26" s="30" t="s">
        <v>535</v>
      </c>
      <c r="F26" s="30" t="s">
        <v>535</v>
      </c>
      <c r="G26" s="30" t="s">
        <v>535</v>
      </c>
      <c r="H26" s="30" t="s">
        <v>535</v>
      </c>
      <c r="I26" s="30" t="s">
        <v>18</v>
      </c>
      <c r="J26" s="30" t="s">
        <v>619</v>
      </c>
      <c r="K26" s="29" t="s">
        <v>808</v>
      </c>
      <c r="L26" s="29" t="s">
        <v>18</v>
      </c>
      <c r="M26" s="29" t="s">
        <v>535</v>
      </c>
      <c r="N26" s="29" t="s">
        <v>619</v>
      </c>
      <c r="O26" s="30" t="s">
        <v>619</v>
      </c>
      <c r="P26" s="30" t="s">
        <v>18</v>
      </c>
      <c r="Q26" s="30" t="s">
        <v>619</v>
      </c>
      <c r="R26" s="29" t="s">
        <v>619</v>
      </c>
      <c r="S26" s="29" t="s">
        <v>619</v>
      </c>
      <c r="T26" s="29" t="s">
        <v>619</v>
      </c>
      <c r="U26" s="30" t="s">
        <v>619</v>
      </c>
      <c r="V26" s="30" t="s">
        <v>619</v>
      </c>
      <c r="W26" s="30" t="s">
        <v>18</v>
      </c>
      <c r="X26" s="29" t="s">
        <v>619</v>
      </c>
      <c r="Y26" s="30" t="s">
        <v>809</v>
      </c>
      <c r="Z26" s="30" t="s">
        <v>619</v>
      </c>
      <c r="AA26" s="29" t="s">
        <v>619</v>
      </c>
      <c r="AB26" s="30" t="s">
        <v>619</v>
      </c>
      <c r="AC26" s="29" t="s">
        <v>619</v>
      </c>
      <c r="AD26" s="30" t="s">
        <v>619</v>
      </c>
      <c r="AE26" s="29" t="s">
        <v>619</v>
      </c>
      <c r="AF26" s="29" t="s">
        <v>619</v>
      </c>
      <c r="AG26" s="29" t="s">
        <v>619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5">
      <c r="A27" s="19" t="s">
        <v>19</v>
      </c>
      <c r="B27" s="28" t="s">
        <v>20</v>
      </c>
      <c r="C27" s="29">
        <v>2583150</v>
      </c>
      <c r="D27" s="30">
        <v>2467876</v>
      </c>
      <c r="E27" s="29">
        <v>2322084</v>
      </c>
      <c r="F27" s="29">
        <v>2528277</v>
      </c>
      <c r="G27" s="29">
        <v>2528277</v>
      </c>
      <c r="H27" s="30">
        <v>2555899</v>
      </c>
      <c r="I27" s="30">
        <v>2423345</v>
      </c>
      <c r="J27" s="30">
        <v>2374873</v>
      </c>
      <c r="K27" s="29">
        <v>2423479</v>
      </c>
      <c r="L27" s="29">
        <v>2252228</v>
      </c>
      <c r="M27" s="29">
        <v>2557253</v>
      </c>
      <c r="N27" s="30">
        <v>2557232</v>
      </c>
      <c r="O27" s="30">
        <v>2543887</v>
      </c>
      <c r="P27" s="30">
        <v>2473715</v>
      </c>
      <c r="Q27" s="29">
        <v>2544187</v>
      </c>
      <c r="R27" s="42">
        <v>2621874</v>
      </c>
      <c r="S27" s="29">
        <v>2449205</v>
      </c>
      <c r="T27" s="29">
        <v>2499815</v>
      </c>
      <c r="U27" s="30">
        <v>2562566</v>
      </c>
      <c r="V27" s="30">
        <v>2543887</v>
      </c>
      <c r="W27" s="30">
        <v>2667162</v>
      </c>
      <c r="X27" s="29">
        <v>2748910</v>
      </c>
      <c r="Y27" s="30">
        <v>2352557</v>
      </c>
      <c r="Z27" s="30">
        <v>5</v>
      </c>
      <c r="AA27" s="29">
        <v>5</v>
      </c>
      <c r="AB27" s="30">
        <v>5</v>
      </c>
      <c r="AC27" s="29">
        <v>5</v>
      </c>
      <c r="AD27" s="30">
        <v>5</v>
      </c>
      <c r="AE27" s="29">
        <v>4</v>
      </c>
      <c r="AF27" s="29">
        <v>10</v>
      </c>
      <c r="AG27" s="41">
        <v>4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5">
      <c r="A28" s="23"/>
      <c r="B28" s="28" t="s">
        <v>21</v>
      </c>
      <c r="C28" s="29" t="s">
        <v>536</v>
      </c>
      <c r="D28" s="30" t="s">
        <v>536</v>
      </c>
      <c r="E28" s="30" t="s">
        <v>536</v>
      </c>
      <c r="F28" s="30" t="s">
        <v>536</v>
      </c>
      <c r="G28" s="30" t="s">
        <v>536</v>
      </c>
      <c r="H28" s="30" t="s">
        <v>536</v>
      </c>
      <c r="I28" s="30" t="s">
        <v>536</v>
      </c>
      <c r="J28" s="30" t="s">
        <v>536</v>
      </c>
      <c r="K28" s="29" t="s">
        <v>536</v>
      </c>
      <c r="L28" s="29" t="s">
        <v>536</v>
      </c>
      <c r="M28" s="29" t="s">
        <v>536</v>
      </c>
      <c r="N28" s="30" t="s">
        <v>536</v>
      </c>
      <c r="O28" s="30" t="s">
        <v>536</v>
      </c>
      <c r="P28" s="30" t="s">
        <v>536</v>
      </c>
      <c r="Q28" s="30" t="s">
        <v>536</v>
      </c>
      <c r="R28" s="29" t="s">
        <v>536</v>
      </c>
      <c r="S28" s="29" t="s">
        <v>536</v>
      </c>
      <c r="T28" s="29" t="s">
        <v>536</v>
      </c>
      <c r="U28" s="30" t="s">
        <v>536</v>
      </c>
      <c r="V28" s="30" t="s">
        <v>536</v>
      </c>
      <c r="W28" s="30" t="s">
        <v>536</v>
      </c>
      <c r="X28" s="29" t="s">
        <v>536</v>
      </c>
      <c r="Y28" s="30" t="s">
        <v>536</v>
      </c>
      <c r="Z28" s="30" t="s">
        <v>536</v>
      </c>
      <c r="AA28" s="30" t="s">
        <v>536</v>
      </c>
      <c r="AB28" s="30" t="s">
        <v>536</v>
      </c>
      <c r="AC28" s="29" t="s">
        <v>536</v>
      </c>
      <c r="AD28" s="30" t="s">
        <v>536</v>
      </c>
      <c r="AE28" s="29" t="s">
        <v>365</v>
      </c>
      <c r="AF28" s="29" t="s">
        <v>536</v>
      </c>
      <c r="AG28" s="29" t="s">
        <v>365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45">
      <c r="A29" s="23"/>
      <c r="B29" s="28">
        <v>1</v>
      </c>
      <c r="C29" s="29" t="s">
        <v>262</v>
      </c>
      <c r="D29" s="30" t="s">
        <v>263</v>
      </c>
      <c r="E29" s="29" t="s">
        <v>404</v>
      </c>
      <c r="F29" s="29" t="s">
        <v>397</v>
      </c>
      <c r="G29" s="29" t="s">
        <v>397</v>
      </c>
      <c r="H29" s="30" t="s">
        <v>398</v>
      </c>
      <c r="I29" s="30" t="s">
        <v>810</v>
      </c>
      <c r="J29" s="30" t="s">
        <v>23</v>
      </c>
      <c r="K29" s="29" t="s">
        <v>537</v>
      </c>
      <c r="L29" s="29" t="s">
        <v>405</v>
      </c>
      <c r="M29" s="29" t="s">
        <v>262</v>
      </c>
      <c r="N29" s="30" t="s">
        <v>538</v>
      </c>
      <c r="O29" s="30" t="s">
        <v>539</v>
      </c>
      <c r="P29" s="30" t="s">
        <v>539</v>
      </c>
      <c r="Q29" s="29" t="s">
        <v>540</v>
      </c>
      <c r="R29" s="29" t="s">
        <v>541</v>
      </c>
      <c r="S29" s="29" t="s">
        <v>542</v>
      </c>
      <c r="T29" s="29" t="s">
        <v>23</v>
      </c>
      <c r="U29" s="30" t="s">
        <v>543</v>
      </c>
      <c r="V29" s="30" t="s">
        <v>539</v>
      </c>
      <c r="W29" s="30" t="s">
        <v>539</v>
      </c>
      <c r="X29" s="29" t="s">
        <v>544</v>
      </c>
      <c r="Y29" s="30" t="s">
        <v>539</v>
      </c>
      <c r="Z29" s="30" t="s">
        <v>811</v>
      </c>
      <c r="AA29" s="29" t="s">
        <v>397</v>
      </c>
      <c r="AB29" s="30" t="s">
        <v>812</v>
      </c>
      <c r="AC29" s="29" t="s">
        <v>398</v>
      </c>
      <c r="AD29" s="30" t="s">
        <v>398</v>
      </c>
      <c r="AE29" s="29" t="s">
        <v>406</v>
      </c>
      <c r="AF29" s="29" t="s">
        <v>434</v>
      </c>
      <c r="AG29" s="41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15">
      <c r="A30" s="23"/>
      <c r="B30" s="28" t="s">
        <v>435</v>
      </c>
      <c r="C30" s="29" t="s">
        <v>205</v>
      </c>
      <c r="D30" s="30" t="s">
        <v>205</v>
      </c>
      <c r="E30" s="30" t="s">
        <v>205</v>
      </c>
      <c r="F30" s="30" t="s">
        <v>205</v>
      </c>
      <c r="G30" s="30" t="s">
        <v>205</v>
      </c>
      <c r="H30" s="30" t="s">
        <v>205</v>
      </c>
      <c r="I30" s="30" t="s">
        <v>305</v>
      </c>
      <c r="J30" s="30" t="s">
        <v>205</v>
      </c>
      <c r="K30" s="29" t="s">
        <v>205</v>
      </c>
      <c r="L30" s="29" t="s">
        <v>24</v>
      </c>
      <c r="M30" s="29" t="s">
        <v>205</v>
      </c>
      <c r="N30" s="30" t="s">
        <v>416</v>
      </c>
      <c r="O30" s="30" t="s">
        <v>416</v>
      </c>
      <c r="P30" s="30" t="s">
        <v>205</v>
      </c>
      <c r="Q30" s="34" t="s">
        <v>417</v>
      </c>
      <c r="R30" s="29" t="s">
        <v>417</v>
      </c>
      <c r="S30" s="29" t="s">
        <v>205</v>
      </c>
      <c r="T30" s="29" t="s">
        <v>205</v>
      </c>
      <c r="U30" s="30" t="s">
        <v>205</v>
      </c>
      <c r="V30" s="30" t="s">
        <v>416</v>
      </c>
      <c r="W30" s="30" t="s">
        <v>205</v>
      </c>
      <c r="X30" s="29" t="s">
        <v>205</v>
      </c>
      <c r="Y30" s="30" t="s">
        <v>205</v>
      </c>
      <c r="Z30" s="30" t="s">
        <v>205</v>
      </c>
      <c r="AA30" s="30" t="s">
        <v>205</v>
      </c>
      <c r="AB30" s="30" t="s">
        <v>205</v>
      </c>
      <c r="AC30" s="29" t="s">
        <v>205</v>
      </c>
      <c r="AD30" s="30" t="s">
        <v>418</v>
      </c>
      <c r="AE30" s="29" t="s">
        <v>24</v>
      </c>
      <c r="AF30" s="29" t="s">
        <v>418</v>
      </c>
      <c r="AG30" s="39" t="s">
        <v>205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15">
      <c r="A31" s="23"/>
      <c r="B31" s="28" t="s">
        <v>207</v>
      </c>
      <c r="C31" s="29" t="s">
        <v>208</v>
      </c>
      <c r="D31" s="30" t="s">
        <v>326</v>
      </c>
      <c r="E31" s="30" t="s">
        <v>327</v>
      </c>
      <c r="F31" s="30" t="s">
        <v>328</v>
      </c>
      <c r="G31" s="30" t="s">
        <v>328</v>
      </c>
      <c r="H31" s="30" t="s">
        <v>328</v>
      </c>
      <c r="I31" s="30" t="s">
        <v>329</v>
      </c>
      <c r="J31" s="30" t="s">
        <v>323</v>
      </c>
      <c r="K31" s="29" t="s">
        <v>180</v>
      </c>
      <c r="L31" s="29" t="s">
        <v>181</v>
      </c>
      <c r="M31" s="29" t="s">
        <v>182</v>
      </c>
      <c r="N31" s="30" t="s">
        <v>182</v>
      </c>
      <c r="O31" s="30" t="s">
        <v>182</v>
      </c>
      <c r="P31" s="30" t="s">
        <v>183</v>
      </c>
      <c r="Q31" s="31" t="s">
        <v>184</v>
      </c>
      <c r="R31" s="29" t="s">
        <v>185</v>
      </c>
      <c r="S31" s="29" t="s">
        <v>327</v>
      </c>
      <c r="T31" s="29" t="s">
        <v>186</v>
      </c>
      <c r="U31" s="30" t="s">
        <v>208</v>
      </c>
      <c r="V31" s="30" t="s">
        <v>182</v>
      </c>
      <c r="W31" s="30" t="s">
        <v>187</v>
      </c>
      <c r="X31" s="29" t="s">
        <v>180</v>
      </c>
      <c r="Y31" s="30" t="s">
        <v>208</v>
      </c>
      <c r="Z31" s="30" t="s">
        <v>181</v>
      </c>
      <c r="AA31" s="30" t="s">
        <v>408</v>
      </c>
      <c r="AB31" s="30" t="s">
        <v>181</v>
      </c>
      <c r="AC31" s="29" t="s">
        <v>327</v>
      </c>
      <c r="AD31" s="30" t="s">
        <v>324</v>
      </c>
      <c r="AE31" s="29" t="s">
        <v>181</v>
      </c>
      <c r="AF31" s="29" t="s">
        <v>325</v>
      </c>
      <c r="AG31" s="39" t="s">
        <v>446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s="47" customFormat="1" ht="15">
      <c r="A32" s="43"/>
      <c r="B32" s="44" t="s">
        <v>6</v>
      </c>
      <c r="C32" s="45">
        <v>0.976</v>
      </c>
      <c r="D32" s="45">
        <v>1</v>
      </c>
      <c r="E32" s="45">
        <v>1.25</v>
      </c>
      <c r="F32" s="45">
        <v>0.998</v>
      </c>
      <c r="G32" s="45">
        <v>1.014</v>
      </c>
      <c r="H32" s="45">
        <v>1.009</v>
      </c>
      <c r="I32" s="45">
        <v>1.037</v>
      </c>
      <c r="J32" s="45">
        <v>0.982</v>
      </c>
      <c r="K32" s="45">
        <v>1.009</v>
      </c>
      <c r="L32" s="45">
        <v>1.133</v>
      </c>
      <c r="M32" s="45">
        <v>0.998</v>
      </c>
      <c r="N32" s="45">
        <v>1.025</v>
      </c>
      <c r="O32" s="45">
        <v>1.015</v>
      </c>
      <c r="P32" s="45">
        <v>1.02</v>
      </c>
      <c r="Q32" s="45">
        <v>1.02</v>
      </c>
      <c r="R32" s="45">
        <v>1.009</v>
      </c>
      <c r="S32" s="45">
        <v>0.997</v>
      </c>
      <c r="T32" s="45">
        <v>0.986</v>
      </c>
      <c r="U32" s="45">
        <v>1.018</v>
      </c>
      <c r="V32" s="45">
        <v>1.079</v>
      </c>
      <c r="W32" s="45">
        <v>0.997</v>
      </c>
      <c r="X32" s="45">
        <v>1.026</v>
      </c>
      <c r="Y32" s="45">
        <v>1.116</v>
      </c>
      <c r="Z32" s="45" t="s">
        <v>619</v>
      </c>
      <c r="AA32" s="45" t="s">
        <v>619</v>
      </c>
      <c r="AB32" s="45" t="s">
        <v>619</v>
      </c>
      <c r="AC32" s="45" t="s">
        <v>619</v>
      </c>
      <c r="AD32" s="45" t="s">
        <v>619</v>
      </c>
      <c r="AE32" s="45" t="s">
        <v>619</v>
      </c>
      <c r="AF32" s="45" t="s">
        <v>619</v>
      </c>
      <c r="AG32" s="45" t="s">
        <v>619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</row>
    <row r="33" spans="1:46" ht="15">
      <c r="A33" s="19" t="s">
        <v>228</v>
      </c>
      <c r="B33" s="28" t="s">
        <v>293</v>
      </c>
      <c r="C33" s="29" t="s">
        <v>294</v>
      </c>
      <c r="D33" s="30" t="s">
        <v>295</v>
      </c>
      <c r="E33" s="30">
        <v>17463246</v>
      </c>
      <c r="F33" s="29">
        <v>10466767</v>
      </c>
      <c r="G33" s="29">
        <v>10466767</v>
      </c>
      <c r="H33" s="30" t="s">
        <v>619</v>
      </c>
      <c r="I33" s="30" t="s">
        <v>619</v>
      </c>
      <c r="J33" s="30">
        <v>16032514</v>
      </c>
      <c r="K33" s="29" t="s">
        <v>619</v>
      </c>
      <c r="L33" s="30">
        <v>16934002</v>
      </c>
      <c r="M33" s="29" t="s">
        <v>294</v>
      </c>
      <c r="N33" s="29" t="s">
        <v>619</v>
      </c>
      <c r="O33" s="30" t="s">
        <v>619</v>
      </c>
      <c r="P33" s="30">
        <v>19079260</v>
      </c>
      <c r="Q33" s="29">
        <v>8927780</v>
      </c>
      <c r="R33" s="29" t="s">
        <v>619</v>
      </c>
      <c r="S33" s="29" t="s">
        <v>619</v>
      </c>
      <c r="T33" s="30">
        <v>16032514</v>
      </c>
      <c r="U33" s="30">
        <v>18197199</v>
      </c>
      <c r="V33" s="30" t="s">
        <v>619</v>
      </c>
      <c r="W33" s="30" t="s">
        <v>619</v>
      </c>
      <c r="X33" s="30">
        <v>11565448</v>
      </c>
      <c r="Y33" s="30">
        <v>19729412</v>
      </c>
      <c r="Z33" s="30">
        <v>16801592</v>
      </c>
      <c r="AA33" s="29">
        <v>17488802</v>
      </c>
      <c r="AB33" s="30">
        <v>19223598</v>
      </c>
      <c r="AC33" s="29">
        <v>11258203</v>
      </c>
      <c r="AD33" s="30" t="s">
        <v>619</v>
      </c>
      <c r="AE33" s="31">
        <v>18514160</v>
      </c>
      <c r="AF33" s="29">
        <v>15380800</v>
      </c>
      <c r="AG33" s="48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5">
      <c r="A34" s="23"/>
      <c r="B34" s="28" t="s">
        <v>409</v>
      </c>
      <c r="C34" s="29" t="s">
        <v>410</v>
      </c>
      <c r="D34" s="30" t="s">
        <v>619</v>
      </c>
      <c r="E34" s="30">
        <v>17463246</v>
      </c>
      <c r="F34" s="30" t="s">
        <v>619</v>
      </c>
      <c r="G34" s="30" t="s">
        <v>619</v>
      </c>
      <c r="H34" s="30" t="s">
        <v>619</v>
      </c>
      <c r="I34" s="30" t="s">
        <v>619</v>
      </c>
      <c r="J34" s="30">
        <v>19503597</v>
      </c>
      <c r="K34" s="29" t="s">
        <v>619</v>
      </c>
      <c r="L34" s="30">
        <v>10834415</v>
      </c>
      <c r="M34" s="31" t="s">
        <v>411</v>
      </c>
      <c r="N34" s="29" t="s">
        <v>619</v>
      </c>
      <c r="O34" s="30">
        <v>18327257</v>
      </c>
      <c r="P34" s="30">
        <v>19079260</v>
      </c>
      <c r="Q34" s="29">
        <v>17293876</v>
      </c>
      <c r="R34" s="29" t="s">
        <v>619</v>
      </c>
      <c r="S34" s="29" t="s">
        <v>619</v>
      </c>
      <c r="T34" s="30">
        <v>19503597</v>
      </c>
      <c r="U34" s="30">
        <v>18197199</v>
      </c>
      <c r="V34" s="30" t="s">
        <v>619</v>
      </c>
      <c r="W34" s="30" t="s">
        <v>619</v>
      </c>
      <c r="X34" s="30" t="s">
        <v>619</v>
      </c>
      <c r="Y34" s="30" t="s">
        <v>619</v>
      </c>
      <c r="Z34" s="30" t="s">
        <v>619</v>
      </c>
      <c r="AA34" s="30" t="s">
        <v>619</v>
      </c>
      <c r="AB34" s="30" t="s">
        <v>619</v>
      </c>
      <c r="AC34" s="29" t="s">
        <v>619</v>
      </c>
      <c r="AD34" s="30" t="s">
        <v>619</v>
      </c>
      <c r="AE34" s="29" t="s">
        <v>619</v>
      </c>
      <c r="AF34" s="29" t="s">
        <v>619</v>
      </c>
      <c r="AG34" s="29" t="s">
        <v>619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60">
      <c r="A35" s="24"/>
      <c r="B35" s="28" t="s">
        <v>412</v>
      </c>
      <c r="C35" s="29" t="s">
        <v>320</v>
      </c>
      <c r="D35" s="31" t="s">
        <v>89</v>
      </c>
      <c r="E35" s="31" t="s">
        <v>90</v>
      </c>
      <c r="F35" s="31" t="s">
        <v>91</v>
      </c>
      <c r="G35" s="31" t="s">
        <v>91</v>
      </c>
      <c r="H35" s="31" t="s">
        <v>347</v>
      </c>
      <c r="I35" s="30" t="s">
        <v>507</v>
      </c>
      <c r="J35" s="49" t="s">
        <v>48</v>
      </c>
      <c r="K35" s="31" t="s">
        <v>619</v>
      </c>
      <c r="L35" s="31" t="s">
        <v>131</v>
      </c>
      <c r="M35" s="29" t="s">
        <v>320</v>
      </c>
      <c r="N35" s="31" t="s">
        <v>132</v>
      </c>
      <c r="O35" s="31" t="s">
        <v>619</v>
      </c>
      <c r="P35" s="31" t="s">
        <v>133</v>
      </c>
      <c r="Q35" s="31" t="s">
        <v>619</v>
      </c>
      <c r="R35" s="31" t="s">
        <v>134</v>
      </c>
      <c r="S35" s="31" t="s">
        <v>135</v>
      </c>
      <c r="T35" s="50" t="s">
        <v>48</v>
      </c>
      <c r="U35" s="49" t="str">
        <f>HYPERLINK("http://www.tweelingenregister.org/")</f>
        <v>http://www.tweelingenregister.org/</v>
      </c>
      <c r="V35" s="31" t="s">
        <v>619</v>
      </c>
      <c r="W35" s="31" t="s">
        <v>727</v>
      </c>
      <c r="X35" s="30" t="s">
        <v>728</v>
      </c>
      <c r="Y35" s="31" t="s">
        <v>619</v>
      </c>
      <c r="Z35" s="31" t="s">
        <v>619</v>
      </c>
      <c r="AA35" s="31" t="s">
        <v>91</v>
      </c>
      <c r="AB35" s="31" t="s">
        <v>619</v>
      </c>
      <c r="AC35" s="29" t="s">
        <v>729</v>
      </c>
      <c r="AD35" s="31" t="s">
        <v>619</v>
      </c>
      <c r="AE35" s="31" t="s">
        <v>131</v>
      </c>
      <c r="AF35" s="31" t="s">
        <v>348</v>
      </c>
      <c r="AG35" s="48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3:46" ht="1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3:46" ht="1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3:46" ht="1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3:46" ht="1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3:46" ht="1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</row>
    <row r="41" spans="3:46" ht="1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3:46" ht="1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3:46" ht="1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3:46" ht="1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3:46" ht="1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3:46" ht="1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3:46" ht="1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3:46" ht="1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3:46" ht="1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3:46" ht="1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3:46" ht="1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3:46" ht="1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3:46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3:46" ht="1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</row>
    <row r="55" spans="3:46" ht="1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</row>
    <row r="56" spans="3:46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</row>
    <row r="57" spans="3:46" ht="1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</row>
    <row r="58" spans="3:46" ht="1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</row>
    <row r="59" spans="3:46" ht="1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</row>
    <row r="60" spans="3:46" ht="1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</row>
    <row r="61" spans="3:46" ht="1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</row>
    <row r="62" spans="3:45" ht="1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3:45" ht="1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3:45" ht="1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3:45" ht="1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3:45" ht="1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</row>
    <row r="67" spans="3:45" ht="1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</row>
    <row r="68" spans="3:45" ht="1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3:45" ht="1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3:45" ht="1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3:45" ht="1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</sheetData>
  <sheetProtection selectLockedCells="1" selectUnlockedCells="1"/>
  <hyperlinks>
    <hyperlink ref="J35" r:id="rId1" display="http://epi.helmholtz-muenchen.de/kora-gen/index_e.php"/>
    <hyperlink ref="T35" r:id="rId2" display="http://epi.helmholtz-muenchen.de/kora-gen/index_e.php"/>
  </hyperlinks>
  <printOptions/>
  <pageMargins left="0.79" right="0.79" top="1.05" bottom="1.05" header="0.79" footer="0.79"/>
  <pageSetup fitToWidth="10" fitToHeight="1" horizontalDpi="300" verticalDpi="300" orientation="portrait" paperSize="9" scale="43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25.28125" style="54" customWidth="1"/>
    <col min="2" max="2" width="18.7109375" style="55" bestFit="1" customWidth="1"/>
    <col min="3" max="3" width="12.7109375" style="55" bestFit="1" customWidth="1"/>
    <col min="4" max="4" width="18.421875" style="56" bestFit="1" customWidth="1"/>
    <col min="5" max="5" width="8.421875" style="56" bestFit="1" customWidth="1"/>
    <col min="6" max="7" width="7.00390625" style="56" bestFit="1" customWidth="1"/>
    <col min="8" max="8" width="12.00390625" style="56" bestFit="1" customWidth="1"/>
    <col min="9" max="9" width="12.7109375" style="56" bestFit="1" customWidth="1"/>
    <col min="10" max="10" width="9.00390625" style="56" bestFit="1" customWidth="1"/>
    <col min="11" max="11" width="7.7109375" style="56" bestFit="1" customWidth="1"/>
    <col min="12" max="12" width="10.00390625" style="56" bestFit="1" customWidth="1"/>
    <col min="13" max="13" width="8.421875" style="56" bestFit="1" customWidth="1"/>
    <col min="14" max="14" width="9.7109375" style="56" bestFit="1" customWidth="1"/>
    <col min="15" max="15" width="16.7109375" style="56" customWidth="1"/>
    <col min="16" max="17" width="8.140625" style="56" bestFit="1" customWidth="1"/>
    <col min="18" max="18" width="9.28125" style="56" bestFit="1" customWidth="1"/>
    <col min="19" max="19" width="7.28125" style="56" bestFit="1" customWidth="1"/>
    <col min="20" max="20" width="16.7109375" style="56" customWidth="1"/>
    <col min="21" max="21" width="8.140625" style="56" bestFit="1" customWidth="1"/>
    <col min="22" max="22" width="10.140625" style="56" bestFit="1" customWidth="1"/>
    <col min="23" max="23" width="8.140625" style="56" bestFit="1" customWidth="1"/>
    <col min="24" max="24" width="11.140625" style="56" bestFit="1" customWidth="1"/>
    <col min="25" max="25" width="16.7109375" style="56" customWidth="1"/>
    <col min="26" max="26" width="8.140625" style="56" bestFit="1" customWidth="1"/>
    <col min="27" max="27" width="7.00390625" style="56" bestFit="1" customWidth="1"/>
    <col min="28" max="28" width="9.00390625" style="56" bestFit="1" customWidth="1"/>
    <col min="29" max="29" width="10.421875" style="56" bestFit="1" customWidth="1"/>
    <col min="30" max="30" width="7.28125" style="56" bestFit="1" customWidth="1"/>
    <col min="31" max="31" width="11.8515625" style="56" bestFit="1" customWidth="1"/>
    <col min="32" max="32" width="9.00390625" style="56" bestFit="1" customWidth="1"/>
    <col min="33" max="33" width="16.00390625" style="56" bestFit="1" customWidth="1"/>
    <col min="34" max="34" width="17.28125" style="56" customWidth="1"/>
    <col min="35" max="35" width="9.00390625" style="56" bestFit="1" customWidth="1"/>
    <col min="36" max="16384" width="9.140625" style="56" customWidth="1"/>
  </cols>
  <sheetData>
    <row r="1" spans="1:2" s="53" customFormat="1" ht="15">
      <c r="A1" s="51" t="s">
        <v>3</v>
      </c>
      <c r="B1" s="52"/>
    </row>
    <row r="2" ht="15.75" thickBot="1"/>
    <row r="3" spans="1:35" ht="15.75" thickBot="1">
      <c r="A3" s="57" t="s">
        <v>813</v>
      </c>
      <c r="B3" s="58" t="s">
        <v>105</v>
      </c>
      <c r="C3" s="58" t="s">
        <v>761</v>
      </c>
      <c r="D3" s="59" t="s">
        <v>720</v>
      </c>
      <c r="E3" s="60" t="s">
        <v>197</v>
      </c>
      <c r="F3" s="61" t="s">
        <v>471</v>
      </c>
      <c r="G3" s="61" t="s">
        <v>786</v>
      </c>
      <c r="H3" s="61" t="s">
        <v>427</v>
      </c>
      <c r="I3" s="61" t="s">
        <v>425</v>
      </c>
      <c r="J3" s="61" t="s">
        <v>279</v>
      </c>
      <c r="K3" s="62" t="s">
        <v>591</v>
      </c>
      <c r="L3" s="61" t="s">
        <v>789</v>
      </c>
      <c r="M3" s="61" t="s">
        <v>787</v>
      </c>
      <c r="N3" s="61" t="s">
        <v>473</v>
      </c>
      <c r="O3" s="61" t="s">
        <v>368</v>
      </c>
      <c r="P3" s="61" t="s">
        <v>785</v>
      </c>
      <c r="Q3" s="61" t="s">
        <v>625</v>
      </c>
      <c r="R3" s="61" t="s">
        <v>621</v>
      </c>
      <c r="S3" s="61" t="s">
        <v>632</v>
      </c>
      <c r="T3" s="61" t="s">
        <v>868</v>
      </c>
      <c r="U3" s="61" t="s">
        <v>198</v>
      </c>
      <c r="V3" s="61" t="s">
        <v>426</v>
      </c>
      <c r="W3" s="61" t="s">
        <v>784</v>
      </c>
      <c r="X3" s="61" t="s">
        <v>59</v>
      </c>
      <c r="Y3" s="61" t="s">
        <v>143</v>
      </c>
      <c r="Z3" s="61" t="s">
        <v>454</v>
      </c>
      <c r="AA3" s="61" t="s">
        <v>624</v>
      </c>
      <c r="AB3" s="61" t="s">
        <v>681</v>
      </c>
      <c r="AC3" s="63" t="s">
        <v>684</v>
      </c>
      <c r="AD3" s="63" t="s">
        <v>464</v>
      </c>
      <c r="AE3" s="61" t="s">
        <v>280</v>
      </c>
      <c r="AF3" s="61" t="s">
        <v>685</v>
      </c>
      <c r="AG3" s="63" t="s">
        <v>297</v>
      </c>
      <c r="AH3" s="63" t="s">
        <v>791</v>
      </c>
      <c r="AI3" s="64" t="s">
        <v>424</v>
      </c>
    </row>
    <row r="4" spans="1:35" ht="15">
      <c r="A4" s="65" t="s">
        <v>629</v>
      </c>
      <c r="B4" s="66" t="s">
        <v>630</v>
      </c>
      <c r="C4" s="67" t="s">
        <v>631</v>
      </c>
      <c r="D4" s="68" t="s">
        <v>284</v>
      </c>
      <c r="E4" s="69">
        <v>1428</v>
      </c>
      <c r="F4" s="69">
        <v>490</v>
      </c>
      <c r="G4" s="69">
        <v>480</v>
      </c>
      <c r="H4" s="69">
        <v>1448</v>
      </c>
      <c r="I4" s="69">
        <v>2079</v>
      </c>
      <c r="J4" s="69">
        <v>1378</v>
      </c>
      <c r="K4" s="69">
        <v>1996</v>
      </c>
      <c r="L4" s="69">
        <v>1462</v>
      </c>
      <c r="M4" s="69">
        <v>770</v>
      </c>
      <c r="N4" s="69">
        <v>3346</v>
      </c>
      <c r="O4" s="69">
        <v>2501</v>
      </c>
      <c r="P4" s="69">
        <v>6777</v>
      </c>
      <c r="Q4" s="69">
        <v>669</v>
      </c>
      <c r="R4" s="69">
        <v>342</v>
      </c>
      <c r="S4" s="69">
        <v>705</v>
      </c>
      <c r="T4" s="69">
        <v>568</v>
      </c>
      <c r="U4" s="69" t="s">
        <v>619</v>
      </c>
      <c r="V4" s="69">
        <v>1741</v>
      </c>
      <c r="W4" s="69">
        <v>1452</v>
      </c>
      <c r="X4" s="69">
        <v>671</v>
      </c>
      <c r="Y4" s="69">
        <v>831</v>
      </c>
      <c r="Z4" s="69">
        <v>3537.999</v>
      </c>
      <c r="AA4" s="69">
        <v>675</v>
      </c>
      <c r="AB4" s="69" t="s">
        <v>619</v>
      </c>
      <c r="AC4" s="69" t="s">
        <v>619</v>
      </c>
      <c r="AD4" s="69" t="s">
        <v>619</v>
      </c>
      <c r="AE4" s="69" t="s">
        <v>619</v>
      </c>
      <c r="AF4" s="69" t="s">
        <v>619</v>
      </c>
      <c r="AG4" s="69" t="s">
        <v>619</v>
      </c>
      <c r="AH4" s="69" t="s">
        <v>619</v>
      </c>
      <c r="AI4" s="70"/>
    </row>
    <row r="5" spans="1:35" ht="15">
      <c r="A5" s="71"/>
      <c r="B5" s="72"/>
      <c r="C5" s="73"/>
      <c r="D5" s="74" t="s">
        <v>298</v>
      </c>
      <c r="E5" s="75">
        <v>0.266457</v>
      </c>
      <c r="F5" s="76">
        <v>0.253</v>
      </c>
      <c r="G5" s="76">
        <v>0.305208</v>
      </c>
      <c r="H5" s="76">
        <v>0.254489</v>
      </c>
      <c r="I5" s="76">
        <v>0.256854</v>
      </c>
      <c r="J5" s="76">
        <v>0.2739497</v>
      </c>
      <c r="K5" s="76">
        <v>0.28696</v>
      </c>
      <c r="L5" s="76">
        <v>0.246655</v>
      </c>
      <c r="M5" s="76">
        <v>0.258442</v>
      </c>
      <c r="N5" s="76">
        <v>0.361</v>
      </c>
      <c r="O5" s="76">
        <v>0.2869</v>
      </c>
      <c r="P5" s="76">
        <v>0.2638</v>
      </c>
      <c r="Q5" s="76">
        <v>0.22148</v>
      </c>
      <c r="R5" s="76">
        <v>0.2523</v>
      </c>
      <c r="S5" s="76">
        <v>0.28439716</v>
      </c>
      <c r="T5" s="76">
        <v>0.2746</v>
      </c>
      <c r="U5" s="76" t="s">
        <v>619</v>
      </c>
      <c r="V5" s="76">
        <v>0.2334865</v>
      </c>
      <c r="W5" s="76">
        <v>0.2477818</v>
      </c>
      <c r="X5" s="76">
        <v>0.217901</v>
      </c>
      <c r="Y5" s="76">
        <v>0.267677</v>
      </c>
      <c r="Z5" s="76">
        <v>0.245558</v>
      </c>
      <c r="AA5" s="76">
        <v>0.2353079</v>
      </c>
      <c r="AB5" s="76" t="s">
        <v>619</v>
      </c>
      <c r="AC5" s="76" t="s">
        <v>619</v>
      </c>
      <c r="AD5" s="76" t="s">
        <v>619</v>
      </c>
      <c r="AE5" s="76" t="s">
        <v>619</v>
      </c>
      <c r="AF5" s="76" t="s">
        <v>619</v>
      </c>
      <c r="AG5" s="76" t="s">
        <v>619</v>
      </c>
      <c r="AH5" s="76" t="s">
        <v>619</v>
      </c>
      <c r="AI5" s="77"/>
    </row>
    <row r="6" spans="1:35" ht="15">
      <c r="A6" s="71"/>
      <c r="B6" s="72"/>
      <c r="C6" s="73"/>
      <c r="D6" s="74" t="s">
        <v>299</v>
      </c>
      <c r="E6" s="75">
        <v>0.0218508</v>
      </c>
      <c r="F6" s="76">
        <v>-0.024</v>
      </c>
      <c r="G6" s="76">
        <v>0.108</v>
      </c>
      <c r="H6" s="76">
        <v>0.0371771</v>
      </c>
      <c r="I6" s="76">
        <v>0.0255056</v>
      </c>
      <c r="J6" s="76">
        <v>0.0219186</v>
      </c>
      <c r="K6" s="76">
        <v>0.0142287</v>
      </c>
      <c r="L6" s="76">
        <v>0.035</v>
      </c>
      <c r="M6" s="76">
        <v>0.0278705</v>
      </c>
      <c r="N6" s="76">
        <v>-0.005</v>
      </c>
      <c r="O6" s="76">
        <v>0.0110305</v>
      </c>
      <c r="P6" s="76">
        <v>0.0289728</v>
      </c>
      <c r="Q6" s="76">
        <v>0.0230385</v>
      </c>
      <c r="R6" s="76">
        <v>-0.0332</v>
      </c>
      <c r="S6" s="76">
        <v>0.0441299</v>
      </c>
      <c r="T6" s="76">
        <v>0.02462</v>
      </c>
      <c r="U6" s="76" t="s">
        <v>619</v>
      </c>
      <c r="V6" s="76">
        <v>-0.00102404</v>
      </c>
      <c r="W6" s="76">
        <v>0.00544092</v>
      </c>
      <c r="X6" s="76">
        <v>-0.00735474</v>
      </c>
      <c r="Y6" s="76">
        <v>-0.0150482</v>
      </c>
      <c r="Z6" s="76">
        <v>0.0452894</v>
      </c>
      <c r="AA6" s="76">
        <v>0.0551747</v>
      </c>
      <c r="AB6" s="76" t="s">
        <v>619</v>
      </c>
      <c r="AC6" s="76" t="s">
        <v>619</v>
      </c>
      <c r="AD6" s="76" t="s">
        <v>619</v>
      </c>
      <c r="AE6" s="76" t="s">
        <v>619</v>
      </c>
      <c r="AF6" s="76" t="s">
        <v>619</v>
      </c>
      <c r="AG6" s="76" t="s">
        <v>619</v>
      </c>
      <c r="AH6" s="76" t="s">
        <v>619</v>
      </c>
      <c r="AI6" s="77"/>
    </row>
    <row r="7" spans="1:35" ht="15">
      <c r="A7" s="71"/>
      <c r="B7" s="72"/>
      <c r="C7" s="73"/>
      <c r="D7" s="74" t="s">
        <v>300</v>
      </c>
      <c r="E7" s="75">
        <v>0.0261569</v>
      </c>
      <c r="F7" s="76">
        <v>0.035</v>
      </c>
      <c r="G7" s="76">
        <v>0.06921</v>
      </c>
      <c r="H7" s="76">
        <v>0.0398655</v>
      </c>
      <c r="I7" s="76">
        <v>0.019865</v>
      </c>
      <c r="J7" s="76">
        <v>0.0151781</v>
      </c>
      <c r="K7" s="76">
        <v>0.02088</v>
      </c>
      <c r="L7" s="76">
        <v>0.014</v>
      </c>
      <c r="M7" s="76">
        <v>0.0293554</v>
      </c>
      <c r="N7" s="76">
        <v>0.016</v>
      </c>
      <c r="O7" s="76">
        <v>0.0155877</v>
      </c>
      <c r="P7" s="76">
        <v>0.00703635</v>
      </c>
      <c r="Q7" s="76">
        <v>0.0306495</v>
      </c>
      <c r="R7" s="76">
        <v>0.0967</v>
      </c>
      <c r="S7" s="76">
        <v>0.0203349</v>
      </c>
      <c r="T7" s="76">
        <v>0.04585</v>
      </c>
      <c r="U7" s="76" t="s">
        <v>619</v>
      </c>
      <c r="V7" s="76">
        <v>0.0178301</v>
      </c>
      <c r="W7" s="76">
        <v>0.0191834</v>
      </c>
      <c r="X7" s="76">
        <v>0.0318815</v>
      </c>
      <c r="Y7" s="76">
        <v>0.0481559</v>
      </c>
      <c r="Z7" s="76">
        <v>0.0144042</v>
      </c>
      <c r="AA7" s="76">
        <v>0.0231503</v>
      </c>
      <c r="AB7" s="76" t="s">
        <v>619</v>
      </c>
      <c r="AC7" s="76" t="s">
        <v>619</v>
      </c>
      <c r="AD7" s="76" t="s">
        <v>619</v>
      </c>
      <c r="AE7" s="76" t="s">
        <v>619</v>
      </c>
      <c r="AF7" s="76" t="s">
        <v>619</v>
      </c>
      <c r="AG7" s="76" t="s">
        <v>619</v>
      </c>
      <c r="AH7" s="76" t="s">
        <v>619</v>
      </c>
      <c r="AI7" s="77"/>
    </row>
    <row r="8" spans="1:35" ht="15">
      <c r="A8" s="71"/>
      <c r="B8" s="72"/>
      <c r="C8" s="73"/>
      <c r="D8" s="74" t="s">
        <v>769</v>
      </c>
      <c r="E8" s="75">
        <v>0.403771</v>
      </c>
      <c r="F8" s="76">
        <v>0.4851</v>
      </c>
      <c r="G8" s="76">
        <v>0.1623</v>
      </c>
      <c r="H8" s="76">
        <v>0.351238</v>
      </c>
      <c r="I8" s="76">
        <v>0.199172</v>
      </c>
      <c r="J8" s="76">
        <v>0.148676</v>
      </c>
      <c r="K8" s="76">
        <v>0.495526</v>
      </c>
      <c r="L8" s="76">
        <v>0.01409</v>
      </c>
      <c r="M8" s="76">
        <v>0.342444</v>
      </c>
      <c r="N8" s="76">
        <v>0.7927</v>
      </c>
      <c r="O8" s="76">
        <v>0.47901455</v>
      </c>
      <c r="P8" s="78">
        <v>3.82856E-05</v>
      </c>
      <c r="Q8" s="76">
        <v>0.4522458</v>
      </c>
      <c r="R8" s="76">
        <v>0.73</v>
      </c>
      <c r="S8" s="76">
        <v>0.031534036</v>
      </c>
      <c r="T8" s="76">
        <v>0.5915</v>
      </c>
      <c r="U8" s="76" t="s">
        <v>619</v>
      </c>
      <c r="V8" s="76">
        <v>0.953995</v>
      </c>
      <c r="W8" s="76">
        <v>0.7767</v>
      </c>
      <c r="X8" s="76">
        <v>0.8175557</v>
      </c>
      <c r="Y8" s="76">
        <v>0.7529945</v>
      </c>
      <c r="Z8" s="76">
        <v>0.0016655</v>
      </c>
      <c r="AA8" s="76">
        <v>0.0171253</v>
      </c>
      <c r="AB8" s="76" t="s">
        <v>619</v>
      </c>
      <c r="AC8" s="76" t="s">
        <v>619</v>
      </c>
      <c r="AD8" s="76" t="s">
        <v>619</v>
      </c>
      <c r="AE8" s="76" t="s">
        <v>619</v>
      </c>
      <c r="AF8" s="76" t="s">
        <v>619</v>
      </c>
      <c r="AG8" s="76" t="s">
        <v>619</v>
      </c>
      <c r="AH8" s="76" t="s">
        <v>619</v>
      </c>
      <c r="AI8" s="77"/>
    </row>
    <row r="9" spans="1:35" ht="15.75" thickBot="1">
      <c r="A9" s="79"/>
      <c r="B9" s="80"/>
      <c r="C9" s="81"/>
      <c r="D9" s="82" t="s">
        <v>301</v>
      </c>
      <c r="E9" s="83">
        <v>0.9983609915</v>
      </c>
      <c r="F9" s="84">
        <v>0.9987</v>
      </c>
      <c r="G9" s="84">
        <v>0.997</v>
      </c>
      <c r="H9" s="84">
        <v>0.997984</v>
      </c>
      <c r="I9" s="84">
        <v>0.995408</v>
      </c>
      <c r="J9" s="84">
        <v>0.996698</v>
      </c>
      <c r="K9" s="84">
        <v>1.004188</v>
      </c>
      <c r="L9" s="84">
        <v>0.9982</v>
      </c>
      <c r="M9" s="84">
        <v>0.988685</v>
      </c>
      <c r="N9" s="84">
        <v>1.005</v>
      </c>
      <c r="O9" s="84">
        <v>0.9973</v>
      </c>
      <c r="P9" s="84">
        <v>0.9993</v>
      </c>
      <c r="Q9" s="84">
        <v>0.998582</v>
      </c>
      <c r="R9" s="84">
        <v>0.9984</v>
      </c>
      <c r="S9" s="84">
        <v>0.989875</v>
      </c>
      <c r="T9" s="84">
        <v>0.99541</v>
      </c>
      <c r="U9" s="84" t="s">
        <v>619</v>
      </c>
      <c r="V9" s="84">
        <v>0.993674</v>
      </c>
      <c r="W9" s="84">
        <v>0.971429</v>
      </c>
      <c r="X9" s="84">
        <v>0.999054</v>
      </c>
      <c r="Y9" s="84">
        <v>0.999987</v>
      </c>
      <c r="Z9" s="84">
        <v>0.995664</v>
      </c>
      <c r="AA9" s="84">
        <v>0.999306</v>
      </c>
      <c r="AB9" s="84" t="s">
        <v>619</v>
      </c>
      <c r="AC9" s="84" t="s">
        <v>619</v>
      </c>
      <c r="AD9" s="84" t="s">
        <v>619</v>
      </c>
      <c r="AE9" s="84" t="s">
        <v>619</v>
      </c>
      <c r="AF9" s="84" t="s">
        <v>619</v>
      </c>
      <c r="AG9" s="84" t="s">
        <v>619</v>
      </c>
      <c r="AH9" s="84" t="s">
        <v>619</v>
      </c>
      <c r="AI9" s="85"/>
    </row>
    <row r="10" spans="1:35" ht="15">
      <c r="A10" s="65" t="s">
        <v>770</v>
      </c>
      <c r="B10" s="66" t="s">
        <v>516</v>
      </c>
      <c r="C10" s="67" t="s">
        <v>517</v>
      </c>
      <c r="D10" s="68" t="s">
        <v>284</v>
      </c>
      <c r="E10" s="69">
        <v>1428</v>
      </c>
      <c r="F10" s="69">
        <v>490</v>
      </c>
      <c r="G10" s="69">
        <v>480</v>
      </c>
      <c r="H10" s="69">
        <v>1461</v>
      </c>
      <c r="I10" s="69">
        <v>2088</v>
      </c>
      <c r="J10" s="69">
        <v>1377</v>
      </c>
      <c r="K10" s="69">
        <v>1996</v>
      </c>
      <c r="L10" s="69">
        <v>1462</v>
      </c>
      <c r="M10" s="69">
        <v>770</v>
      </c>
      <c r="N10" s="69">
        <v>3346</v>
      </c>
      <c r="O10" s="69">
        <v>2501</v>
      </c>
      <c r="P10" s="69">
        <v>6777</v>
      </c>
      <c r="Q10" s="69">
        <v>669</v>
      </c>
      <c r="R10" s="69">
        <v>342</v>
      </c>
      <c r="S10" s="69">
        <v>708</v>
      </c>
      <c r="T10" s="69">
        <v>568</v>
      </c>
      <c r="U10" s="69">
        <v>1205</v>
      </c>
      <c r="V10" s="69">
        <v>1729</v>
      </c>
      <c r="W10" s="69">
        <v>1452</v>
      </c>
      <c r="X10" s="69">
        <v>671</v>
      </c>
      <c r="Y10" s="69">
        <v>831</v>
      </c>
      <c r="Z10" s="69">
        <v>3538</v>
      </c>
      <c r="AA10" s="69">
        <v>675</v>
      </c>
      <c r="AB10" s="69">
        <v>929</v>
      </c>
      <c r="AC10" s="69" t="s">
        <v>619</v>
      </c>
      <c r="AD10" s="69">
        <v>382</v>
      </c>
      <c r="AE10" s="69" t="s">
        <v>302</v>
      </c>
      <c r="AF10" s="69">
        <v>1550</v>
      </c>
      <c r="AG10" s="69" t="s">
        <v>619</v>
      </c>
      <c r="AH10" s="69">
        <v>1445</v>
      </c>
      <c r="AI10" s="70">
        <v>579</v>
      </c>
    </row>
    <row r="11" spans="1:35" ht="15">
      <c r="A11" s="71"/>
      <c r="B11" s="72"/>
      <c r="C11" s="73"/>
      <c r="D11" s="74" t="s">
        <v>298</v>
      </c>
      <c r="E11" s="75">
        <v>0.651961</v>
      </c>
      <c r="F11" s="76">
        <v>0.663</v>
      </c>
      <c r="G11" s="76">
        <v>0.615625</v>
      </c>
      <c r="H11" s="76">
        <v>0.645448</v>
      </c>
      <c r="I11" s="76">
        <v>0.645594</v>
      </c>
      <c r="J11" s="76">
        <v>0.6278141</v>
      </c>
      <c r="K11" s="76">
        <v>0.651817</v>
      </c>
      <c r="L11" s="76">
        <v>0.655414</v>
      </c>
      <c r="M11" s="76">
        <v>0.652597</v>
      </c>
      <c r="N11" s="76">
        <v>0.531</v>
      </c>
      <c r="O11" s="76">
        <v>0.6589</v>
      </c>
      <c r="P11" s="76">
        <v>0.6529</v>
      </c>
      <c r="Q11" s="76">
        <v>0.599674</v>
      </c>
      <c r="R11" s="76" t="s">
        <v>303</v>
      </c>
      <c r="S11" s="76">
        <v>0.61299435</v>
      </c>
      <c r="T11" s="76">
        <v>0.632</v>
      </c>
      <c r="U11" s="76">
        <v>0.6494</v>
      </c>
      <c r="V11" s="76">
        <v>0.6399653</v>
      </c>
      <c r="W11" s="76">
        <v>0.63241879</v>
      </c>
      <c r="X11" s="76">
        <v>0.605072</v>
      </c>
      <c r="Y11" s="76">
        <v>0.6523926</v>
      </c>
      <c r="Z11" s="76">
        <v>0.641221</v>
      </c>
      <c r="AA11" s="76">
        <v>0.6283688</v>
      </c>
      <c r="AB11" s="76">
        <v>0.336</v>
      </c>
      <c r="AC11" s="76" t="s">
        <v>619</v>
      </c>
      <c r="AD11" s="76">
        <v>0.6492</v>
      </c>
      <c r="AE11" s="76">
        <f>1-0.33402486</f>
        <v>0.66597514</v>
      </c>
      <c r="AF11" s="76">
        <v>0.695</v>
      </c>
      <c r="AG11" s="76" t="s">
        <v>619</v>
      </c>
      <c r="AH11" s="76">
        <v>0.51326</v>
      </c>
      <c r="AI11" s="77">
        <v>0.34</v>
      </c>
    </row>
    <row r="12" spans="1:35" ht="15">
      <c r="A12" s="71"/>
      <c r="B12" s="72"/>
      <c r="C12" s="73"/>
      <c r="D12" s="74" t="s">
        <v>299</v>
      </c>
      <c r="E12" s="75">
        <v>0.0572559</v>
      </c>
      <c r="F12" s="76">
        <v>0.047</v>
      </c>
      <c r="G12" s="76">
        <v>0.02863</v>
      </c>
      <c r="H12" s="76">
        <v>0.056253</v>
      </c>
      <c r="I12" s="76">
        <v>0.0223542</v>
      </c>
      <c r="J12" s="76">
        <v>0.0208</v>
      </c>
      <c r="K12" s="76">
        <v>0.046002</v>
      </c>
      <c r="L12" s="76">
        <v>-0.0017533</v>
      </c>
      <c r="M12" s="76">
        <v>0.0550105</v>
      </c>
      <c r="N12" s="76">
        <v>0.048</v>
      </c>
      <c r="O12" s="76">
        <v>0.0314143</v>
      </c>
      <c r="P12" s="76">
        <v>0.0351593</v>
      </c>
      <c r="Q12" s="76">
        <v>-0.0181107</v>
      </c>
      <c r="R12" s="76">
        <v>0.0956</v>
      </c>
      <c r="S12" s="76">
        <v>0.0274658</v>
      </c>
      <c r="T12" s="76">
        <v>0.02784</v>
      </c>
      <c r="U12" s="76">
        <v>0.03123</v>
      </c>
      <c r="V12" s="76">
        <v>-0.00280826</v>
      </c>
      <c r="W12" s="76">
        <v>0.033279</v>
      </c>
      <c r="X12" s="76">
        <v>0.033791</v>
      </c>
      <c r="Y12" s="76">
        <v>0.0037378</v>
      </c>
      <c r="Z12" s="76">
        <v>0.024344</v>
      </c>
      <c r="AA12" s="76">
        <v>0.0074747</v>
      </c>
      <c r="AB12" s="76">
        <v>0.033</v>
      </c>
      <c r="AC12" s="76" t="s">
        <v>619</v>
      </c>
      <c r="AD12" s="76">
        <v>0.0519</v>
      </c>
      <c r="AE12" s="76">
        <v>0.043423673</v>
      </c>
      <c r="AF12" s="76">
        <v>0.038</v>
      </c>
      <c r="AG12" s="76" t="s">
        <v>619</v>
      </c>
      <c r="AH12" s="76">
        <v>0.02</v>
      </c>
      <c r="AI12" s="77">
        <v>0.07</v>
      </c>
    </row>
    <row r="13" spans="1:35" ht="15">
      <c r="A13" s="71"/>
      <c r="B13" s="72"/>
      <c r="C13" s="73"/>
      <c r="D13" s="74" t="s">
        <v>300</v>
      </c>
      <c r="E13" s="75">
        <v>0.0234238</v>
      </c>
      <c r="F13" s="76">
        <v>0.032</v>
      </c>
      <c r="G13" s="76">
        <v>0.06609</v>
      </c>
      <c r="H13" s="76">
        <v>0.0376425</v>
      </c>
      <c r="I13" s="76">
        <v>0.0182237</v>
      </c>
      <c r="J13" s="76">
        <v>0.0137632</v>
      </c>
      <c r="K13" s="76">
        <v>0.019947</v>
      </c>
      <c r="L13" s="76">
        <v>0.0130152</v>
      </c>
      <c r="M13" s="76">
        <v>0.0258921</v>
      </c>
      <c r="N13" s="76">
        <v>0.016</v>
      </c>
      <c r="O13" s="76">
        <v>0.0148609</v>
      </c>
      <c r="P13" s="76">
        <v>0.00654749</v>
      </c>
      <c r="Q13" s="76">
        <v>0.0257141</v>
      </c>
      <c r="R13" s="76">
        <v>0.0876</v>
      </c>
      <c r="S13" s="76">
        <v>0.0193304</v>
      </c>
      <c r="T13" s="76">
        <v>0.04057</v>
      </c>
      <c r="U13" s="76">
        <v>0.01227</v>
      </c>
      <c r="V13" s="76">
        <v>0.0158435</v>
      </c>
      <c r="W13" s="76">
        <v>0.0172233</v>
      </c>
      <c r="X13" s="76">
        <v>0.0275113</v>
      </c>
      <c r="Y13" s="76">
        <v>0.0474561</v>
      </c>
      <c r="Z13" s="76">
        <v>0.013072</v>
      </c>
      <c r="AA13" s="76">
        <v>0.0206175</v>
      </c>
      <c r="AB13" s="76">
        <v>0.029</v>
      </c>
      <c r="AC13" s="76" t="s">
        <v>619</v>
      </c>
      <c r="AD13" s="76">
        <v>0.04425</v>
      </c>
      <c r="AE13" s="76">
        <v>0.01764881</v>
      </c>
      <c r="AF13" s="76">
        <v>0.012</v>
      </c>
      <c r="AG13" s="76" t="s">
        <v>619</v>
      </c>
      <c r="AH13" s="76">
        <v>0.032</v>
      </c>
      <c r="AI13" s="77">
        <v>0.029</v>
      </c>
    </row>
    <row r="14" spans="1:35" ht="15">
      <c r="A14" s="71"/>
      <c r="B14" s="72"/>
      <c r="C14" s="73"/>
      <c r="D14" s="74" t="s">
        <v>769</v>
      </c>
      <c r="E14" s="75">
        <v>0.0141836</v>
      </c>
      <c r="F14" s="76">
        <v>0.1394</v>
      </c>
      <c r="G14" s="76">
        <v>0.6989</v>
      </c>
      <c r="H14" s="76">
        <v>0.135072</v>
      </c>
      <c r="I14" s="76">
        <v>0.219951</v>
      </c>
      <c r="J14" s="76">
        <v>0.13072</v>
      </c>
      <c r="K14" s="76">
        <v>0.0210958</v>
      </c>
      <c r="L14" s="76">
        <v>0.89285557</v>
      </c>
      <c r="M14" s="76">
        <v>0.0336196</v>
      </c>
      <c r="N14" s="76">
        <v>0.004094</v>
      </c>
      <c r="O14" s="76">
        <v>0.03453317</v>
      </c>
      <c r="P14" s="78">
        <v>7.87848E-08</v>
      </c>
      <c r="Q14" s="76">
        <v>0.4812397</v>
      </c>
      <c r="R14" s="76">
        <v>0.29</v>
      </c>
      <c r="S14" s="76">
        <v>0.1593959</v>
      </c>
      <c r="T14" s="76">
        <v>0.4929</v>
      </c>
      <c r="U14" s="76">
        <v>0.01102</v>
      </c>
      <c r="V14" s="76">
        <v>0.859312</v>
      </c>
      <c r="W14" s="76">
        <v>0.0533342</v>
      </c>
      <c r="X14" s="76">
        <v>0.2193498</v>
      </c>
      <c r="Y14" s="76">
        <v>0.9364246</v>
      </c>
      <c r="Z14" s="76">
        <v>0.0625606</v>
      </c>
      <c r="AA14" s="76">
        <v>0.716949</v>
      </c>
      <c r="AB14" s="76">
        <v>0.2568</v>
      </c>
      <c r="AC14" s="76" t="s">
        <v>619</v>
      </c>
      <c r="AD14" s="76">
        <v>0.2416</v>
      </c>
      <c r="AE14" s="76">
        <v>0.014017025</v>
      </c>
      <c r="AF14" s="76">
        <v>0.001578</v>
      </c>
      <c r="AG14" s="76" t="s">
        <v>619</v>
      </c>
      <c r="AH14" s="76">
        <v>0.5463</v>
      </c>
      <c r="AI14" s="77">
        <v>0.017</v>
      </c>
    </row>
    <row r="15" spans="1:35" ht="15.75" thickBot="1">
      <c r="A15" s="79"/>
      <c r="B15" s="80"/>
      <c r="C15" s="81"/>
      <c r="D15" s="82" t="s">
        <v>301</v>
      </c>
      <c r="E15" s="83" t="s">
        <v>303</v>
      </c>
      <c r="F15" s="84">
        <v>0.9975</v>
      </c>
      <c r="G15" s="84" t="s">
        <v>303</v>
      </c>
      <c r="H15" s="84" t="s">
        <v>303</v>
      </c>
      <c r="I15" s="84" t="s">
        <v>303</v>
      </c>
      <c r="J15" s="84" t="s">
        <v>303</v>
      </c>
      <c r="K15" s="84">
        <v>1</v>
      </c>
      <c r="L15" s="84" t="s">
        <v>303</v>
      </c>
      <c r="M15" s="84">
        <v>1</v>
      </c>
      <c r="N15" s="84" t="s">
        <v>303</v>
      </c>
      <c r="O15" s="84" t="s">
        <v>303</v>
      </c>
      <c r="P15" s="84" t="s">
        <v>303</v>
      </c>
      <c r="Q15" s="84">
        <v>0.998797</v>
      </c>
      <c r="R15" s="84">
        <v>0.9926</v>
      </c>
      <c r="S15" s="84">
        <v>0.997853</v>
      </c>
      <c r="T15" s="84">
        <v>0.994574</v>
      </c>
      <c r="U15" s="84" t="s">
        <v>303</v>
      </c>
      <c r="V15" s="84" t="s">
        <v>303</v>
      </c>
      <c r="W15" s="84">
        <v>0.980957</v>
      </c>
      <c r="X15" s="84">
        <v>0.997144</v>
      </c>
      <c r="Y15" s="84" t="s">
        <v>303</v>
      </c>
      <c r="Z15" s="84" t="s">
        <v>303</v>
      </c>
      <c r="AA15" s="84">
        <v>1</v>
      </c>
      <c r="AB15" s="84" t="s">
        <v>303</v>
      </c>
      <c r="AC15" s="84" t="s">
        <v>619</v>
      </c>
      <c r="AD15" s="84" t="s">
        <v>303</v>
      </c>
      <c r="AE15" s="84" t="s">
        <v>303</v>
      </c>
      <c r="AF15" s="84" t="s">
        <v>303</v>
      </c>
      <c r="AG15" s="84" t="s">
        <v>619</v>
      </c>
      <c r="AH15" s="84" t="s">
        <v>303</v>
      </c>
      <c r="AI15" s="85" t="s">
        <v>303</v>
      </c>
    </row>
    <row r="16" spans="1:35" ht="15">
      <c r="A16" s="65" t="s">
        <v>577</v>
      </c>
      <c r="B16" s="66" t="s">
        <v>518</v>
      </c>
      <c r="C16" s="67" t="s">
        <v>517</v>
      </c>
      <c r="D16" s="68" t="s">
        <v>284</v>
      </c>
      <c r="E16" s="69">
        <v>1428</v>
      </c>
      <c r="F16" s="69">
        <v>490</v>
      </c>
      <c r="G16" s="69">
        <v>478</v>
      </c>
      <c r="H16" s="69">
        <v>1456</v>
      </c>
      <c r="I16" s="69">
        <v>2077</v>
      </c>
      <c r="J16" s="69">
        <v>1378</v>
      </c>
      <c r="K16" s="69">
        <v>1990</v>
      </c>
      <c r="L16" s="69">
        <v>1462</v>
      </c>
      <c r="M16" s="69" t="s">
        <v>619</v>
      </c>
      <c r="N16" s="69">
        <v>3346</v>
      </c>
      <c r="O16" s="69">
        <v>2501</v>
      </c>
      <c r="P16" s="69">
        <v>6777</v>
      </c>
      <c r="Q16" s="69">
        <v>669</v>
      </c>
      <c r="R16" s="69">
        <v>342</v>
      </c>
      <c r="S16" s="69">
        <v>716</v>
      </c>
      <c r="T16" s="69">
        <v>568</v>
      </c>
      <c r="U16" s="69">
        <v>1205</v>
      </c>
      <c r="V16" s="69">
        <v>1729</v>
      </c>
      <c r="W16" s="69">
        <v>1452</v>
      </c>
      <c r="X16" s="69">
        <v>671</v>
      </c>
      <c r="Y16" s="69">
        <v>831</v>
      </c>
      <c r="Z16" s="69">
        <v>3537.9972</v>
      </c>
      <c r="AA16" s="69">
        <v>675</v>
      </c>
      <c r="AB16" s="69">
        <v>947</v>
      </c>
      <c r="AC16" s="69">
        <v>3162</v>
      </c>
      <c r="AD16" s="69">
        <v>410</v>
      </c>
      <c r="AE16" s="69">
        <v>1213</v>
      </c>
      <c r="AF16" s="69">
        <v>1729</v>
      </c>
      <c r="AG16" s="69">
        <v>639</v>
      </c>
      <c r="AH16" s="69">
        <v>1445</v>
      </c>
      <c r="AI16" s="70">
        <v>583</v>
      </c>
    </row>
    <row r="17" spans="1:35" ht="15">
      <c r="A17" s="71"/>
      <c r="B17" s="72"/>
      <c r="C17" s="73"/>
      <c r="D17" s="74" t="s">
        <v>298</v>
      </c>
      <c r="E17" s="75">
        <v>0.9198179</v>
      </c>
      <c r="F17" s="76">
        <v>0.944</v>
      </c>
      <c r="G17" s="76">
        <v>0.959205</v>
      </c>
      <c r="H17" s="76">
        <v>0.9416209</v>
      </c>
      <c r="I17" s="76">
        <v>0.9390948</v>
      </c>
      <c r="J17" s="76">
        <v>0.9470247</v>
      </c>
      <c r="K17" s="76">
        <v>0.9419002</v>
      </c>
      <c r="L17" s="76">
        <v>0.951034</v>
      </c>
      <c r="M17" s="76" t="s">
        <v>619</v>
      </c>
      <c r="N17" s="76">
        <v>0.981</v>
      </c>
      <c r="O17" s="76">
        <v>0.9188</v>
      </c>
      <c r="P17" s="76">
        <v>0.9361</v>
      </c>
      <c r="Q17" s="76">
        <v>0.977332</v>
      </c>
      <c r="R17" s="76" t="s">
        <v>303</v>
      </c>
      <c r="S17" s="76">
        <v>0.944134078</v>
      </c>
      <c r="T17" s="76">
        <v>0.95599</v>
      </c>
      <c r="U17" s="76">
        <v>0.97469</v>
      </c>
      <c r="V17" s="76">
        <v>0.95373048</v>
      </c>
      <c r="W17" s="76">
        <v>0.93658212</v>
      </c>
      <c r="X17" s="76">
        <v>0.943232</v>
      </c>
      <c r="Y17" s="76">
        <v>0.9280495</v>
      </c>
      <c r="Z17" s="76">
        <v>0.9592875</v>
      </c>
      <c r="AA17" s="76">
        <v>0.9546099</v>
      </c>
      <c r="AB17" s="76">
        <v>0.957</v>
      </c>
      <c r="AC17" s="76">
        <v>0.93516762</v>
      </c>
      <c r="AD17" s="76">
        <v>0.96341</v>
      </c>
      <c r="AE17" s="76">
        <v>0.932399011</v>
      </c>
      <c r="AF17" s="76">
        <v>0.971</v>
      </c>
      <c r="AG17" s="76">
        <v>0.941315</v>
      </c>
      <c r="AH17" s="76">
        <v>0.995</v>
      </c>
      <c r="AI17" s="77">
        <v>0.015</v>
      </c>
    </row>
    <row r="18" spans="1:35" ht="15">
      <c r="A18" s="71"/>
      <c r="B18" s="72"/>
      <c r="C18" s="73"/>
      <c r="D18" s="74" t="s">
        <v>299</v>
      </c>
      <c r="E18" s="75">
        <v>-0.0010341</v>
      </c>
      <c r="F18" s="76">
        <v>0.079</v>
      </c>
      <c r="G18" s="76">
        <v>0.2582</v>
      </c>
      <c r="H18" s="76">
        <v>0.103021</v>
      </c>
      <c r="I18" s="76">
        <v>0.0882511</v>
      </c>
      <c r="J18" s="76">
        <v>0.0779913</v>
      </c>
      <c r="K18" s="76">
        <v>0.1314207</v>
      </c>
      <c r="L18" s="76">
        <v>0.081703289</v>
      </c>
      <c r="M18" s="76" t="s">
        <v>619</v>
      </c>
      <c r="N18" s="76">
        <v>0.096</v>
      </c>
      <c r="O18" s="76">
        <v>0.0742342</v>
      </c>
      <c r="P18" s="76">
        <v>0.0531085</v>
      </c>
      <c r="Q18" s="76">
        <v>-0.0039224</v>
      </c>
      <c r="R18" s="76">
        <v>-0.125</v>
      </c>
      <c r="S18" s="76">
        <v>0.0635513</v>
      </c>
      <c r="T18" s="76">
        <v>0.03714</v>
      </c>
      <c r="U18" s="76">
        <v>0.05343</v>
      </c>
      <c r="V18" s="76">
        <v>0.068577</v>
      </c>
      <c r="W18" s="76">
        <v>0.0390069</v>
      </c>
      <c r="X18" s="76">
        <v>0.0848689</v>
      </c>
      <c r="Y18" s="76">
        <v>-0.0890034</v>
      </c>
      <c r="Z18" s="76">
        <v>0.033408</v>
      </c>
      <c r="AA18" s="76">
        <v>0.16059</v>
      </c>
      <c r="AB18" s="76">
        <v>0.07</v>
      </c>
      <c r="AC18" s="76">
        <v>0.07008468</v>
      </c>
      <c r="AD18" s="76">
        <v>0.2259</v>
      </c>
      <c r="AE18" s="76">
        <v>0.038266063</v>
      </c>
      <c r="AF18" s="76">
        <v>0.074</v>
      </c>
      <c r="AG18" s="76">
        <v>0.007937</v>
      </c>
      <c r="AH18" s="76">
        <v>-0.06</v>
      </c>
      <c r="AI18" s="77">
        <v>0.2</v>
      </c>
    </row>
    <row r="19" spans="1:35" ht="15">
      <c r="A19" s="71"/>
      <c r="B19" s="72"/>
      <c r="C19" s="73"/>
      <c r="D19" s="74" t="s">
        <v>300</v>
      </c>
      <c r="E19" s="75">
        <v>0.0438492</v>
      </c>
      <c r="F19" s="76">
        <v>0.061</v>
      </c>
      <c r="G19" s="76">
        <v>0.1625</v>
      </c>
      <c r="H19" s="76">
        <v>0.0745772</v>
      </c>
      <c r="I19" s="76">
        <v>0.0357652</v>
      </c>
      <c r="J19" s="76">
        <v>0.03035</v>
      </c>
      <c r="K19" s="76">
        <v>0.0418423</v>
      </c>
      <c r="L19" s="76">
        <v>0.029407058</v>
      </c>
      <c r="M19" s="76" t="s">
        <v>619</v>
      </c>
      <c r="N19" s="76">
        <v>0.051</v>
      </c>
      <c r="O19" s="76">
        <v>0.0255044</v>
      </c>
      <c r="P19" s="76">
        <v>0.0132541</v>
      </c>
      <c r="Q19" s="76">
        <v>0.0841799</v>
      </c>
      <c r="R19" s="76">
        <v>0.1793</v>
      </c>
      <c r="S19" s="76">
        <v>0.040483</v>
      </c>
      <c r="T19" s="76">
        <v>0.09803</v>
      </c>
      <c r="U19" s="76">
        <v>0.03791</v>
      </c>
      <c r="V19" s="76">
        <v>0.0345491</v>
      </c>
      <c r="W19" s="76">
        <v>0.0346239</v>
      </c>
      <c r="X19" s="76">
        <v>0.0581527</v>
      </c>
      <c r="Y19" s="76">
        <v>0.0882219</v>
      </c>
      <c r="Z19" s="76">
        <v>0.0301096</v>
      </c>
      <c r="AA19" s="76">
        <v>0.0465834</v>
      </c>
      <c r="AB19" s="76">
        <v>0.068</v>
      </c>
      <c r="AC19" s="76">
        <v>0.02702847</v>
      </c>
      <c r="AD19" s="76">
        <v>0.1085</v>
      </c>
      <c r="AE19" s="76">
        <v>0.03315345</v>
      </c>
      <c r="AF19" s="76">
        <v>0.032</v>
      </c>
      <c r="AG19" s="76">
        <v>0.05189</v>
      </c>
      <c r="AH19" s="76">
        <v>0.235</v>
      </c>
      <c r="AI19" s="77">
        <v>0.112</v>
      </c>
    </row>
    <row r="20" spans="1:35" ht="15">
      <c r="A20" s="71"/>
      <c r="B20" s="72"/>
      <c r="C20" s="73"/>
      <c r="D20" s="74" t="s">
        <v>769</v>
      </c>
      <c r="E20" s="75">
        <v>0.960517</v>
      </c>
      <c r="F20" s="76">
        <v>0.1919</v>
      </c>
      <c r="G20" s="76">
        <v>0.1564</v>
      </c>
      <c r="H20" s="76">
        <v>0.167157</v>
      </c>
      <c r="I20" s="76">
        <v>0.0136056</v>
      </c>
      <c r="J20" s="76">
        <v>0.0101778</v>
      </c>
      <c r="K20" s="76">
        <v>0.0016845</v>
      </c>
      <c r="L20" s="76">
        <v>0.0055335</v>
      </c>
      <c r="M20" s="76" t="s">
        <v>619</v>
      </c>
      <c r="N20" s="76">
        <v>0.07434</v>
      </c>
      <c r="O20" s="76">
        <v>0.00362191</v>
      </c>
      <c r="P20" s="78">
        <v>6.1508E-05</v>
      </c>
      <c r="Q20" s="76">
        <v>0.9628372</v>
      </c>
      <c r="R20" s="76">
        <v>0.5</v>
      </c>
      <c r="S20" s="76">
        <v>0.11990219</v>
      </c>
      <c r="T20" s="76">
        <v>0.7049</v>
      </c>
      <c r="U20" s="76">
        <v>0.159</v>
      </c>
      <c r="V20" s="76">
        <v>0.0471543</v>
      </c>
      <c r="W20" s="76">
        <v>0.259916</v>
      </c>
      <c r="X20" s="76">
        <v>0.144451</v>
      </c>
      <c r="Y20" s="76">
        <v>0.3096405</v>
      </c>
      <c r="Z20" s="76">
        <v>0.267193</v>
      </c>
      <c r="AA20" s="76">
        <v>0.0005661</v>
      </c>
      <c r="AB20" s="76">
        <v>0.3039</v>
      </c>
      <c r="AC20" s="76">
        <v>0.00955832</v>
      </c>
      <c r="AD20" s="76">
        <v>0.03786</v>
      </c>
      <c r="AE20" s="76">
        <v>0.248641908</v>
      </c>
      <c r="AF20" s="76">
        <v>0.01926</v>
      </c>
      <c r="AG20" s="76">
        <v>0.8784798</v>
      </c>
      <c r="AH20" s="76">
        <v>0.8</v>
      </c>
      <c r="AI20" s="77">
        <v>0.075</v>
      </c>
    </row>
    <row r="21" spans="1:35" ht="15.75" thickBot="1">
      <c r="A21" s="79"/>
      <c r="B21" s="80"/>
      <c r="C21" s="81"/>
      <c r="D21" s="82" t="s">
        <v>301</v>
      </c>
      <c r="E21" s="83" t="s">
        <v>303</v>
      </c>
      <c r="F21" s="84">
        <v>0.9904</v>
      </c>
      <c r="G21" s="84" t="s">
        <v>303</v>
      </c>
      <c r="H21" s="84" t="s">
        <v>303</v>
      </c>
      <c r="I21" s="84" t="s">
        <v>303</v>
      </c>
      <c r="J21" s="84" t="s">
        <v>303</v>
      </c>
      <c r="K21" s="84">
        <v>1</v>
      </c>
      <c r="L21" s="84" t="s">
        <v>303</v>
      </c>
      <c r="M21" s="84" t="s">
        <v>619</v>
      </c>
      <c r="N21" s="84">
        <v>0.337</v>
      </c>
      <c r="O21" s="84" t="s">
        <v>303</v>
      </c>
      <c r="P21" s="84" t="s">
        <v>303</v>
      </c>
      <c r="Q21" s="84">
        <v>0.999464</v>
      </c>
      <c r="R21" s="84">
        <v>1</v>
      </c>
      <c r="S21" s="84" t="s">
        <v>303</v>
      </c>
      <c r="T21" s="84">
        <v>0.998062</v>
      </c>
      <c r="U21" s="84" t="s">
        <v>303</v>
      </c>
      <c r="V21" s="84" t="s">
        <v>303</v>
      </c>
      <c r="W21" s="84">
        <v>1</v>
      </c>
      <c r="X21" s="84">
        <v>0.99975</v>
      </c>
      <c r="Y21" s="84" t="s">
        <v>303</v>
      </c>
      <c r="Z21" s="84" t="s">
        <v>303</v>
      </c>
      <c r="AA21" s="84">
        <v>1</v>
      </c>
      <c r="AB21" s="84" t="s">
        <v>303</v>
      </c>
      <c r="AC21" s="84" t="s">
        <v>303</v>
      </c>
      <c r="AD21" s="84" t="s">
        <v>303</v>
      </c>
      <c r="AE21" s="84" t="s">
        <v>303</v>
      </c>
      <c r="AF21" s="84" t="s">
        <v>303</v>
      </c>
      <c r="AG21" s="84" t="s">
        <v>303</v>
      </c>
      <c r="AH21" s="84" t="s">
        <v>303</v>
      </c>
      <c r="AI21" s="85" t="s">
        <v>303</v>
      </c>
    </row>
    <row r="22" spans="1:35" ht="15">
      <c r="A22" s="65" t="s">
        <v>771</v>
      </c>
      <c r="B22" s="66" t="s">
        <v>276</v>
      </c>
      <c r="C22" s="67" t="s">
        <v>631</v>
      </c>
      <c r="D22" s="68" t="s">
        <v>284</v>
      </c>
      <c r="E22" s="69">
        <v>1428</v>
      </c>
      <c r="F22" s="69">
        <v>490</v>
      </c>
      <c r="G22" s="69">
        <v>480</v>
      </c>
      <c r="H22" s="69">
        <v>1443</v>
      </c>
      <c r="I22" s="69">
        <v>2061</v>
      </c>
      <c r="J22" s="69">
        <v>1378</v>
      </c>
      <c r="K22" s="69">
        <v>1996</v>
      </c>
      <c r="L22" s="69">
        <v>1460</v>
      </c>
      <c r="M22" s="69">
        <v>770</v>
      </c>
      <c r="N22" s="69">
        <v>3346</v>
      </c>
      <c r="O22" s="69">
        <v>2501</v>
      </c>
      <c r="P22" s="69">
        <v>6777</v>
      </c>
      <c r="Q22" s="69">
        <v>669</v>
      </c>
      <c r="R22" s="69">
        <v>342</v>
      </c>
      <c r="S22" s="69">
        <v>715</v>
      </c>
      <c r="T22" s="69">
        <v>568</v>
      </c>
      <c r="U22" s="69">
        <v>1205</v>
      </c>
      <c r="V22" s="69">
        <v>1745</v>
      </c>
      <c r="W22" s="69">
        <v>1452</v>
      </c>
      <c r="X22" s="69">
        <v>671</v>
      </c>
      <c r="Y22" s="69">
        <v>831</v>
      </c>
      <c r="Z22" s="69">
        <v>3538.0036</v>
      </c>
      <c r="AA22" s="69">
        <v>675</v>
      </c>
      <c r="AB22" s="69">
        <v>942</v>
      </c>
      <c r="AC22" s="69">
        <v>3339</v>
      </c>
      <c r="AD22" s="69">
        <v>410</v>
      </c>
      <c r="AE22" s="69">
        <v>1214</v>
      </c>
      <c r="AF22" s="69">
        <v>1737</v>
      </c>
      <c r="AG22" s="69">
        <v>647</v>
      </c>
      <c r="AH22" s="69">
        <v>1445</v>
      </c>
      <c r="AI22" s="70"/>
    </row>
    <row r="23" spans="1:35" ht="15">
      <c r="A23" s="71"/>
      <c r="B23" s="72"/>
      <c r="C23" s="73"/>
      <c r="D23" s="74" t="s">
        <v>298</v>
      </c>
      <c r="E23" s="75">
        <v>0.183123</v>
      </c>
      <c r="F23" s="76">
        <v>0.172</v>
      </c>
      <c r="G23" s="76">
        <v>0.115625</v>
      </c>
      <c r="H23" s="76">
        <v>0.168053</v>
      </c>
      <c r="I23" s="76">
        <v>0.172004</v>
      </c>
      <c r="J23" s="76">
        <v>0.1777939</v>
      </c>
      <c r="K23" s="76">
        <v>0.1796893</v>
      </c>
      <c r="L23" s="76">
        <v>0.188794</v>
      </c>
      <c r="M23" s="76">
        <v>0.17013</v>
      </c>
      <c r="N23" s="76">
        <v>0.171</v>
      </c>
      <c r="O23" s="76">
        <v>0.1849</v>
      </c>
      <c r="P23" s="76">
        <v>0.1747</v>
      </c>
      <c r="Q23" s="76">
        <v>0.145357</v>
      </c>
      <c r="R23" s="76">
        <v>0.1547</v>
      </c>
      <c r="S23" s="76">
        <v>0.16993007</v>
      </c>
      <c r="T23" s="76">
        <v>0.1822</v>
      </c>
      <c r="U23" s="76">
        <v>0.1203</v>
      </c>
      <c r="V23" s="76">
        <v>0.1633238</v>
      </c>
      <c r="W23" s="76">
        <v>0.1821921</v>
      </c>
      <c r="X23" s="76">
        <v>0.229754</v>
      </c>
      <c r="Y23" s="76">
        <v>0.1691821</v>
      </c>
      <c r="Z23" s="76">
        <v>0.1582007</v>
      </c>
      <c r="AA23" s="76">
        <v>0.0723404</v>
      </c>
      <c r="AB23" s="76">
        <v>0.84</v>
      </c>
      <c r="AC23" s="76">
        <v>0.17460317</v>
      </c>
      <c r="AD23" s="76">
        <v>0.1585</v>
      </c>
      <c r="AE23" s="76">
        <f>1-0.818369028</f>
        <v>0.181630972</v>
      </c>
      <c r="AF23" s="76">
        <v>0.099</v>
      </c>
      <c r="AG23" s="76">
        <v>0.1939721</v>
      </c>
      <c r="AH23" s="76">
        <v>0.171</v>
      </c>
      <c r="AI23" s="77"/>
    </row>
    <row r="24" spans="1:35" ht="15">
      <c r="A24" s="71"/>
      <c r="B24" s="72"/>
      <c r="C24" s="73"/>
      <c r="D24" s="74" t="s">
        <v>299</v>
      </c>
      <c r="E24" s="75">
        <v>0.0625883</v>
      </c>
      <c r="F24" s="76">
        <v>-0.043</v>
      </c>
      <c r="G24" s="76">
        <v>0.1136</v>
      </c>
      <c r="H24" s="76">
        <v>0.0685533</v>
      </c>
      <c r="I24" s="76">
        <v>0.083796</v>
      </c>
      <c r="J24" s="76">
        <v>0.0329916</v>
      </c>
      <c r="K24" s="76">
        <v>0.0139417</v>
      </c>
      <c r="L24" s="76">
        <v>0.03438428</v>
      </c>
      <c r="M24" s="76">
        <v>0.0511054</v>
      </c>
      <c r="N24" s="76">
        <v>0.051</v>
      </c>
      <c r="O24" s="76">
        <v>0.0687842</v>
      </c>
      <c r="P24" s="76">
        <v>0.050211</v>
      </c>
      <c r="Q24" s="76">
        <v>0.0133515</v>
      </c>
      <c r="R24" s="76">
        <v>0.0375</v>
      </c>
      <c r="S24" s="76">
        <v>0.0247111</v>
      </c>
      <c r="T24" s="76">
        <v>0.03329</v>
      </c>
      <c r="U24" s="76">
        <v>0.03068</v>
      </c>
      <c r="V24" s="76">
        <v>0.0312615</v>
      </c>
      <c r="W24" s="76">
        <v>0.00976193</v>
      </c>
      <c r="X24" s="76">
        <v>-0.0454746</v>
      </c>
      <c r="Y24" s="76">
        <v>-0.0554434</v>
      </c>
      <c r="Z24" s="76">
        <v>0.0467327</v>
      </c>
      <c r="AA24" s="76">
        <v>0.0741671</v>
      </c>
      <c r="AB24" s="76">
        <v>-0.04</v>
      </c>
      <c r="AC24" s="76">
        <v>0.0378037</v>
      </c>
      <c r="AD24" s="76">
        <v>0.08402</v>
      </c>
      <c r="AE24" s="76">
        <v>0.037721729</v>
      </c>
      <c r="AF24" s="76">
        <v>0.018</v>
      </c>
      <c r="AG24" s="76">
        <v>0.033827922</v>
      </c>
      <c r="AH24" s="76">
        <v>0.013</v>
      </c>
      <c r="AI24" s="77"/>
    </row>
    <row r="25" spans="1:35" ht="15">
      <c r="A25" s="71"/>
      <c r="B25" s="72"/>
      <c r="C25" s="73"/>
      <c r="D25" s="74" t="s">
        <v>300</v>
      </c>
      <c r="E25" s="75">
        <v>0.0291429</v>
      </c>
      <c r="F25" s="76">
        <v>0.039</v>
      </c>
      <c r="G25" s="76">
        <v>0.1013</v>
      </c>
      <c r="H25" s="76">
        <v>0.0478798</v>
      </c>
      <c r="I25" s="76">
        <v>0.0231669</v>
      </c>
      <c r="J25" s="76">
        <v>0.0176543</v>
      </c>
      <c r="K25" s="76">
        <v>0.0252137</v>
      </c>
      <c r="L25" s="76">
        <v>0.0160191</v>
      </c>
      <c r="M25" s="76">
        <v>0.0337638</v>
      </c>
      <c r="N25" s="76">
        <v>0.02</v>
      </c>
      <c r="O25" s="76">
        <v>0.0178144</v>
      </c>
      <c r="P25" s="76">
        <v>0.00845058</v>
      </c>
      <c r="Q25" s="76">
        <v>0.0358555</v>
      </c>
      <c r="R25" s="76">
        <v>0.1144</v>
      </c>
      <c r="S25" s="76">
        <v>0.0248318</v>
      </c>
      <c r="T25" s="76">
        <v>0.0526</v>
      </c>
      <c r="U25" s="76">
        <v>0.01802</v>
      </c>
      <c r="V25" s="76">
        <v>0.0202714</v>
      </c>
      <c r="W25" s="76">
        <v>0.0214799</v>
      </c>
      <c r="X25" s="76">
        <v>0.0321516</v>
      </c>
      <c r="Y25" s="76">
        <v>0.0557256</v>
      </c>
      <c r="Z25" s="76">
        <v>0.0168858</v>
      </c>
      <c r="AA25" s="76">
        <v>0.0400608</v>
      </c>
      <c r="AB25" s="76">
        <v>0.038</v>
      </c>
      <c r="AC25" s="76">
        <v>0.01677655</v>
      </c>
      <c r="AD25" s="76">
        <v>0.05542</v>
      </c>
      <c r="AE25" s="76">
        <v>0.02110042</v>
      </c>
      <c r="AF25" s="76">
        <v>0.018</v>
      </c>
      <c r="AG25" s="76">
        <v>0.030205161</v>
      </c>
      <c r="AH25" s="76">
        <v>0.043</v>
      </c>
      <c r="AI25" s="77"/>
    </row>
    <row r="26" spans="1:35" ht="15">
      <c r="A26" s="71"/>
      <c r="B26" s="72"/>
      <c r="C26" s="73"/>
      <c r="D26" s="74" t="s">
        <v>769</v>
      </c>
      <c r="E26" s="75">
        <v>0.0318122</v>
      </c>
      <c r="F26" s="76">
        <v>0.2637</v>
      </c>
      <c r="G26" s="76">
        <v>0.3173</v>
      </c>
      <c r="H26" s="76">
        <v>0.152207</v>
      </c>
      <c r="I26" s="76">
        <v>0.000298</v>
      </c>
      <c r="J26" s="76">
        <v>0.0616563</v>
      </c>
      <c r="K26" s="76">
        <v>0.580304</v>
      </c>
      <c r="L26" s="76">
        <v>0.03200156</v>
      </c>
      <c r="M26" s="76">
        <v>0.130124</v>
      </c>
      <c r="N26" s="76">
        <v>0.0203</v>
      </c>
      <c r="O26" s="78">
        <v>0.00011481</v>
      </c>
      <c r="P26" s="78">
        <v>2.8204E-09</v>
      </c>
      <c r="Q26" s="76">
        <v>0.7096177</v>
      </c>
      <c r="R26" s="76">
        <v>0.75</v>
      </c>
      <c r="S26" s="76">
        <v>0.324207243</v>
      </c>
      <c r="T26" s="76">
        <v>0.5271</v>
      </c>
      <c r="U26" s="76">
        <v>0.08888</v>
      </c>
      <c r="V26" s="76">
        <v>0.123038</v>
      </c>
      <c r="W26" s="76">
        <v>0.64949</v>
      </c>
      <c r="X26" s="76">
        <v>0.1572502</v>
      </c>
      <c r="Y26" s="76">
        <v>0.3163649</v>
      </c>
      <c r="Z26" s="76">
        <v>0.00564758</v>
      </c>
      <c r="AA26" s="76">
        <v>0.0641177</v>
      </c>
      <c r="AB26" s="76">
        <v>0.2914</v>
      </c>
      <c r="AC26" s="76">
        <v>0.02430082</v>
      </c>
      <c r="AD26" s="76">
        <v>0.1303</v>
      </c>
      <c r="AE26" s="76">
        <v>0.074070785</v>
      </c>
      <c r="AF26" s="76">
        <v>0.3242</v>
      </c>
      <c r="AG26" s="76">
        <v>0.263158123</v>
      </c>
      <c r="AH26" s="76">
        <v>0.75</v>
      </c>
      <c r="AI26" s="77"/>
    </row>
    <row r="27" spans="1:35" ht="15.75" thickBot="1">
      <c r="A27" s="79"/>
      <c r="B27" s="80"/>
      <c r="C27" s="81"/>
      <c r="D27" s="82" t="s">
        <v>301</v>
      </c>
      <c r="E27" s="83" t="s">
        <v>303</v>
      </c>
      <c r="F27" s="84">
        <v>0.9974</v>
      </c>
      <c r="G27" s="84" t="s">
        <v>303</v>
      </c>
      <c r="H27" s="84" t="s">
        <v>303</v>
      </c>
      <c r="I27" s="84" t="s">
        <v>303</v>
      </c>
      <c r="J27" s="84" t="s">
        <v>303</v>
      </c>
      <c r="K27" s="84">
        <v>1</v>
      </c>
      <c r="L27" s="84" t="s">
        <v>303</v>
      </c>
      <c r="M27" s="84">
        <v>1</v>
      </c>
      <c r="N27" s="84" t="s">
        <v>303</v>
      </c>
      <c r="O27" s="84">
        <v>0.9987</v>
      </c>
      <c r="P27" s="84" t="s">
        <v>303</v>
      </c>
      <c r="Q27" s="84">
        <v>0.995833</v>
      </c>
      <c r="R27" s="84">
        <v>0.9993</v>
      </c>
      <c r="S27" s="84">
        <v>0.998962</v>
      </c>
      <c r="T27" s="84">
        <v>0.96799</v>
      </c>
      <c r="U27" s="84">
        <v>0.7042</v>
      </c>
      <c r="V27" s="84" t="s">
        <v>303</v>
      </c>
      <c r="W27" s="84">
        <v>0.977204</v>
      </c>
      <c r="X27" s="84">
        <v>0.991306</v>
      </c>
      <c r="Y27" s="84">
        <v>0.999965</v>
      </c>
      <c r="Z27" s="84" t="s">
        <v>303</v>
      </c>
      <c r="AA27" s="84">
        <v>1</v>
      </c>
      <c r="AB27" s="84" t="s">
        <v>303</v>
      </c>
      <c r="AC27" s="84" t="s">
        <v>303</v>
      </c>
      <c r="AD27" s="84" t="s">
        <v>303</v>
      </c>
      <c r="AE27" s="84" t="s">
        <v>303</v>
      </c>
      <c r="AF27" s="84" t="s">
        <v>303</v>
      </c>
      <c r="AG27" s="84" t="s">
        <v>303</v>
      </c>
      <c r="AH27" s="84" t="s">
        <v>303</v>
      </c>
      <c r="AI27" s="85"/>
    </row>
    <row r="28" spans="1:35" ht="15">
      <c r="A28" s="65" t="s">
        <v>376</v>
      </c>
      <c r="B28" s="66" t="s">
        <v>386</v>
      </c>
      <c r="C28" s="67" t="s">
        <v>631</v>
      </c>
      <c r="D28" s="68" t="s">
        <v>284</v>
      </c>
      <c r="E28" s="69">
        <v>1428</v>
      </c>
      <c r="F28" s="69">
        <v>490</v>
      </c>
      <c r="G28" s="69">
        <v>478</v>
      </c>
      <c r="H28" s="69">
        <v>1434</v>
      </c>
      <c r="I28" s="69">
        <v>2032</v>
      </c>
      <c r="J28" s="69">
        <v>1373</v>
      </c>
      <c r="K28" s="69">
        <v>1986</v>
      </c>
      <c r="L28" s="69">
        <v>1451</v>
      </c>
      <c r="M28" s="69">
        <v>770</v>
      </c>
      <c r="N28" s="69" t="s">
        <v>619</v>
      </c>
      <c r="O28" s="69">
        <v>2501</v>
      </c>
      <c r="P28" s="69">
        <v>6777</v>
      </c>
      <c r="Q28" s="69" t="s">
        <v>619</v>
      </c>
      <c r="R28" s="69">
        <v>342</v>
      </c>
      <c r="S28" s="69">
        <v>710</v>
      </c>
      <c r="T28" s="69">
        <v>568</v>
      </c>
      <c r="U28" s="69">
        <v>1205</v>
      </c>
      <c r="V28" s="69">
        <v>1524</v>
      </c>
      <c r="W28" s="69">
        <v>1452</v>
      </c>
      <c r="X28" s="69">
        <v>671</v>
      </c>
      <c r="Y28" s="69">
        <v>831</v>
      </c>
      <c r="Z28" s="69">
        <v>3538</v>
      </c>
      <c r="AA28" s="69">
        <v>675</v>
      </c>
      <c r="AB28" s="69" t="s">
        <v>619</v>
      </c>
      <c r="AC28" s="69" t="s">
        <v>619</v>
      </c>
      <c r="AD28" s="69" t="s">
        <v>619</v>
      </c>
      <c r="AE28" s="69">
        <v>1174</v>
      </c>
      <c r="AF28" s="69" t="s">
        <v>619</v>
      </c>
      <c r="AG28" s="69" t="s">
        <v>619</v>
      </c>
      <c r="AH28" s="69" t="s">
        <v>619</v>
      </c>
      <c r="AI28" s="70"/>
    </row>
    <row r="29" spans="1:35" ht="15">
      <c r="A29" s="71"/>
      <c r="B29" s="72"/>
      <c r="C29" s="73"/>
      <c r="D29" s="74" t="s">
        <v>298</v>
      </c>
      <c r="E29" s="75">
        <v>0.9604342</v>
      </c>
      <c r="F29" s="76">
        <v>0.963</v>
      </c>
      <c r="G29" s="76">
        <v>0.9728033</v>
      </c>
      <c r="H29" s="76">
        <v>0.9609484</v>
      </c>
      <c r="I29" s="76">
        <v>0.9625984</v>
      </c>
      <c r="J29" s="76">
        <v>0.9635834</v>
      </c>
      <c r="K29" s="76">
        <v>0.9675332383665717</v>
      </c>
      <c r="L29" s="76">
        <v>0.97886</v>
      </c>
      <c r="M29" s="76">
        <v>0.9694805</v>
      </c>
      <c r="N29" s="76" t="s">
        <v>619</v>
      </c>
      <c r="O29" s="76">
        <v>0.9615</v>
      </c>
      <c r="P29" s="76">
        <v>0.9723</v>
      </c>
      <c r="Q29" s="76" t="s">
        <v>619</v>
      </c>
      <c r="R29" s="76">
        <v>0.9621</v>
      </c>
      <c r="S29" s="76">
        <v>0.9746478873239437</v>
      </c>
      <c r="T29" s="76">
        <v>0.96479</v>
      </c>
      <c r="U29" s="76">
        <v>0.995021</v>
      </c>
      <c r="V29" s="76">
        <v>0.97736220472441</v>
      </c>
      <c r="W29" s="76">
        <v>0.957119804723745</v>
      </c>
      <c r="X29" s="76">
        <v>0.97637</v>
      </c>
      <c r="Y29" s="76">
        <v>0.9671987</v>
      </c>
      <c r="Z29" s="76">
        <v>0.966942171652285</v>
      </c>
      <c r="AA29" s="76">
        <v>0.9641743</v>
      </c>
      <c r="AB29" s="76" t="s">
        <v>619</v>
      </c>
      <c r="AC29" s="76" t="s">
        <v>619</v>
      </c>
      <c r="AD29" s="76" t="s">
        <v>619</v>
      </c>
      <c r="AE29" s="76">
        <v>0.964</v>
      </c>
      <c r="AF29" s="76" t="s">
        <v>619</v>
      </c>
      <c r="AG29" s="76" t="s">
        <v>619</v>
      </c>
      <c r="AH29" s="76" t="s">
        <v>619</v>
      </c>
      <c r="AI29" s="77"/>
    </row>
    <row r="30" spans="1:35" ht="15">
      <c r="A30" s="71"/>
      <c r="B30" s="72"/>
      <c r="C30" s="73"/>
      <c r="D30" s="74" t="s">
        <v>299</v>
      </c>
      <c r="E30" s="75">
        <v>0.0216527</v>
      </c>
      <c r="F30" s="76">
        <v>0.11</v>
      </c>
      <c r="G30" s="76">
        <v>-0.3524</v>
      </c>
      <c r="H30" s="76">
        <v>0.0690994</v>
      </c>
      <c r="I30" s="76">
        <v>0.0152069</v>
      </c>
      <c r="J30" s="76">
        <v>0.0575119</v>
      </c>
      <c r="K30" s="76">
        <v>0.13219519713008</v>
      </c>
      <c r="L30" s="76">
        <v>0.0676908602418398</v>
      </c>
      <c r="M30" s="76">
        <v>0.205556</v>
      </c>
      <c r="N30" s="76" t="s">
        <v>619</v>
      </c>
      <c r="O30" s="76">
        <v>0.049455</v>
      </c>
      <c r="P30" s="76">
        <v>0.0742487</v>
      </c>
      <c r="Q30" s="76" t="s">
        <v>619</v>
      </c>
      <c r="R30" s="76">
        <v>0.3952</v>
      </c>
      <c r="S30" s="76">
        <v>0.00268596</v>
      </c>
      <c r="T30" s="76">
        <v>0.1146</v>
      </c>
      <c r="U30" s="76">
        <v>-0.0686</v>
      </c>
      <c r="V30" s="76">
        <v>-0.00297345</v>
      </c>
      <c r="W30" s="76">
        <v>0.0156851</v>
      </c>
      <c r="X30" s="76">
        <v>-0.00677988</v>
      </c>
      <c r="Y30" s="76">
        <v>0.277723</v>
      </c>
      <c r="Z30" s="76">
        <v>0.0172536</v>
      </c>
      <c r="AA30" s="76">
        <v>0.0504511</v>
      </c>
      <c r="AB30" s="76" t="s">
        <v>619</v>
      </c>
      <c r="AC30" s="76" t="s">
        <v>619</v>
      </c>
      <c r="AD30" s="76" t="s">
        <v>619</v>
      </c>
      <c r="AE30" s="76">
        <v>0.097</v>
      </c>
      <c r="AF30" s="76" t="s">
        <v>619</v>
      </c>
      <c r="AG30" s="76" t="s">
        <v>619</v>
      </c>
      <c r="AH30" s="76" t="s">
        <v>619</v>
      </c>
      <c r="AI30" s="77"/>
    </row>
    <row r="31" spans="1:35" ht="15">
      <c r="A31" s="71"/>
      <c r="B31" s="72"/>
      <c r="C31" s="73"/>
      <c r="D31" s="74" t="s">
        <v>300</v>
      </c>
      <c r="E31" s="75">
        <v>0.0565013</v>
      </c>
      <c r="F31" s="76">
        <v>0.085</v>
      </c>
      <c r="G31" s="76">
        <v>0.2014</v>
      </c>
      <c r="H31" s="76">
        <v>0.0889387</v>
      </c>
      <c r="I31" s="76">
        <v>0.0447807</v>
      </c>
      <c r="J31" s="76">
        <v>0.0355401</v>
      </c>
      <c r="K31" s="76">
        <v>0.0544989740420418</v>
      </c>
      <c r="L31" s="76">
        <v>0.0417944497466353</v>
      </c>
      <c r="M31" s="76">
        <v>0.0724517</v>
      </c>
      <c r="N31" s="76" t="s">
        <v>619</v>
      </c>
      <c r="O31" s="76">
        <v>0.0362198</v>
      </c>
      <c r="P31" s="76">
        <v>0.0194849</v>
      </c>
      <c r="Q31" s="76" t="s">
        <v>619</v>
      </c>
      <c r="R31" s="76">
        <v>0.2343</v>
      </c>
      <c r="S31" s="76">
        <v>0.0557178</v>
      </c>
      <c r="T31" s="76">
        <v>0.1065</v>
      </c>
      <c r="U31" s="76">
        <v>0.08371</v>
      </c>
      <c r="V31" s="76">
        <v>0.0504595</v>
      </c>
      <c r="W31" s="76">
        <v>0.0408962</v>
      </c>
      <c r="X31" s="76">
        <v>0.0926139</v>
      </c>
      <c r="Y31" s="76">
        <v>0.134108</v>
      </c>
      <c r="Z31" s="76">
        <v>0.0353203</v>
      </c>
      <c r="AA31" s="76">
        <v>0.0555599</v>
      </c>
      <c r="AB31" s="76" t="s">
        <v>619</v>
      </c>
      <c r="AC31" s="76" t="s">
        <v>619</v>
      </c>
      <c r="AD31" s="76" t="s">
        <v>619</v>
      </c>
      <c r="AE31" s="76">
        <v>0.045</v>
      </c>
      <c r="AF31" s="76" t="s">
        <v>619</v>
      </c>
      <c r="AG31" s="76" t="s">
        <v>619</v>
      </c>
      <c r="AH31" s="76" t="s">
        <v>619</v>
      </c>
      <c r="AI31" s="77"/>
    </row>
    <row r="32" spans="1:35" ht="15">
      <c r="A32" s="71"/>
      <c r="B32" s="72"/>
      <c r="C32" s="73"/>
      <c r="D32" s="74" t="s">
        <v>769</v>
      </c>
      <c r="E32" s="75">
        <v>0.701564</v>
      </c>
      <c r="F32" s="76">
        <v>0.1952</v>
      </c>
      <c r="G32" s="76">
        <v>0.1187</v>
      </c>
      <c r="H32" s="76">
        <v>0.437198</v>
      </c>
      <c r="I32" s="76">
        <v>0.734169</v>
      </c>
      <c r="J32" s="76">
        <v>0.105614</v>
      </c>
      <c r="K32" s="76">
        <v>0.0152811842554132</v>
      </c>
      <c r="L32" s="76">
        <v>0.105533204719989</v>
      </c>
      <c r="M32" s="76">
        <v>0.00455194</v>
      </c>
      <c r="N32" s="76" t="s">
        <v>619</v>
      </c>
      <c r="O32" s="76">
        <v>0.17203159</v>
      </c>
      <c r="P32" s="78">
        <v>0.000138643159029651</v>
      </c>
      <c r="Q32" s="76" t="s">
        <v>619</v>
      </c>
      <c r="R32" s="76">
        <v>0.096</v>
      </c>
      <c r="S32" s="76">
        <v>0.962921889132424</v>
      </c>
      <c r="T32" s="76">
        <v>0.282</v>
      </c>
      <c r="U32" s="76">
        <v>0.4126</v>
      </c>
      <c r="V32" s="76">
        <v>0.95301</v>
      </c>
      <c r="W32" s="76">
        <v>0.70131</v>
      </c>
      <c r="X32" s="76">
        <v>0.9416423</v>
      </c>
      <c r="Y32" s="76">
        <v>0.0370244</v>
      </c>
      <c r="Z32" s="76">
        <v>0.625203</v>
      </c>
      <c r="AA32" s="76">
        <v>0.363466</v>
      </c>
      <c r="AB32" s="76" t="s">
        <v>619</v>
      </c>
      <c r="AC32" s="76" t="s">
        <v>619</v>
      </c>
      <c r="AD32" s="76" t="s">
        <v>619</v>
      </c>
      <c r="AE32" s="76">
        <v>0.034</v>
      </c>
      <c r="AF32" s="76" t="s">
        <v>619</v>
      </c>
      <c r="AG32" s="76" t="s">
        <v>619</v>
      </c>
      <c r="AH32" s="76" t="s">
        <v>619</v>
      </c>
      <c r="AI32" s="77"/>
    </row>
    <row r="33" spans="1:35" ht="15.75" thickBot="1">
      <c r="A33" s="79"/>
      <c r="B33" s="80"/>
      <c r="C33" s="81"/>
      <c r="D33" s="82" t="s">
        <v>301</v>
      </c>
      <c r="E33" s="83" t="s">
        <v>303</v>
      </c>
      <c r="F33" s="84">
        <v>0.9849</v>
      </c>
      <c r="G33" s="84" t="s">
        <v>303</v>
      </c>
      <c r="H33" s="84" t="s">
        <v>303</v>
      </c>
      <c r="I33" s="84" t="s">
        <v>303</v>
      </c>
      <c r="J33" s="84" t="s">
        <v>303</v>
      </c>
      <c r="K33" s="84">
        <v>1</v>
      </c>
      <c r="L33" s="84" t="s">
        <v>303</v>
      </c>
      <c r="M33" s="84">
        <v>1</v>
      </c>
      <c r="N33" s="84" t="s">
        <v>619</v>
      </c>
      <c r="O33" s="84">
        <v>0.9905</v>
      </c>
      <c r="P33" s="84">
        <v>0.941</v>
      </c>
      <c r="Q33" s="84" t="s">
        <v>619</v>
      </c>
      <c r="R33" s="84">
        <v>0.9978</v>
      </c>
      <c r="S33" s="84">
        <v>0.987009</v>
      </c>
      <c r="T33" s="84">
        <v>0.915715316901409</v>
      </c>
      <c r="U33" s="84">
        <v>0.4684</v>
      </c>
      <c r="V33" s="84" t="s">
        <v>303</v>
      </c>
      <c r="W33" s="84">
        <v>0.956447</v>
      </c>
      <c r="X33" s="84">
        <v>0.995039</v>
      </c>
      <c r="Y33" s="84">
        <v>0.99289</v>
      </c>
      <c r="Z33" s="84" t="s">
        <v>303</v>
      </c>
      <c r="AA33" s="84">
        <v>0.938973</v>
      </c>
      <c r="AB33" s="84" t="s">
        <v>619</v>
      </c>
      <c r="AC33" s="84" t="s">
        <v>619</v>
      </c>
      <c r="AD33" s="84" t="s">
        <v>619</v>
      </c>
      <c r="AE33" s="84" t="s">
        <v>303</v>
      </c>
      <c r="AF33" s="84" t="s">
        <v>619</v>
      </c>
      <c r="AG33" s="84" t="s">
        <v>619</v>
      </c>
      <c r="AH33" s="84" t="s">
        <v>619</v>
      </c>
      <c r="AI33" s="85"/>
    </row>
    <row r="34" spans="1:35" ht="15">
      <c r="A34" s="65" t="s">
        <v>387</v>
      </c>
      <c r="B34" s="66" t="s">
        <v>386</v>
      </c>
      <c r="C34" s="67" t="s">
        <v>388</v>
      </c>
      <c r="D34" s="68" t="s">
        <v>284</v>
      </c>
      <c r="E34" s="69">
        <v>1428</v>
      </c>
      <c r="F34" s="69">
        <v>490</v>
      </c>
      <c r="G34" s="69">
        <v>480</v>
      </c>
      <c r="H34" s="69">
        <v>1456</v>
      </c>
      <c r="I34" s="69">
        <v>2068</v>
      </c>
      <c r="J34" s="69">
        <v>1376</v>
      </c>
      <c r="K34" s="69">
        <v>1994</v>
      </c>
      <c r="L34" s="69">
        <v>1450</v>
      </c>
      <c r="M34" s="69">
        <v>770</v>
      </c>
      <c r="N34" s="69">
        <v>3346</v>
      </c>
      <c r="O34" s="69">
        <v>2501</v>
      </c>
      <c r="P34" s="69">
        <v>6777</v>
      </c>
      <c r="Q34" s="69">
        <v>699</v>
      </c>
      <c r="R34" s="69">
        <v>342</v>
      </c>
      <c r="S34" s="69">
        <v>531</v>
      </c>
      <c r="T34" s="69">
        <v>568</v>
      </c>
      <c r="U34" s="69">
        <v>1205</v>
      </c>
      <c r="V34" s="69">
        <v>1745</v>
      </c>
      <c r="W34" s="69">
        <v>1452</v>
      </c>
      <c r="X34" s="69">
        <v>671</v>
      </c>
      <c r="Y34" s="69">
        <v>831</v>
      </c>
      <c r="Z34" s="69">
        <v>3537.999</v>
      </c>
      <c r="AA34" s="69">
        <v>675</v>
      </c>
      <c r="AB34" s="69" t="s">
        <v>619</v>
      </c>
      <c r="AC34" s="69" t="s">
        <v>619</v>
      </c>
      <c r="AD34" s="69" t="s">
        <v>619</v>
      </c>
      <c r="AE34" s="69">
        <v>1183</v>
      </c>
      <c r="AF34" s="69" t="s">
        <v>619</v>
      </c>
      <c r="AG34" s="69" t="s">
        <v>619</v>
      </c>
      <c r="AH34" s="69" t="s">
        <v>619</v>
      </c>
      <c r="AI34" s="70"/>
    </row>
    <row r="35" spans="1:35" ht="15">
      <c r="A35" s="71"/>
      <c r="B35" s="72"/>
      <c r="C35" s="73"/>
      <c r="D35" s="74" t="s">
        <v>298</v>
      </c>
      <c r="E35" s="75">
        <v>0.234594</v>
      </c>
      <c r="F35" s="76">
        <v>0.231</v>
      </c>
      <c r="G35" s="76">
        <v>0.23125</v>
      </c>
      <c r="H35" s="76">
        <v>0.223558</v>
      </c>
      <c r="I35" s="76">
        <v>0.234284</v>
      </c>
      <c r="J35" s="76">
        <v>0.2274709</v>
      </c>
      <c r="K35" s="76">
        <v>0.232531</v>
      </c>
      <c r="L35" s="76">
        <v>0.245399</v>
      </c>
      <c r="M35" s="76">
        <v>0.249351</v>
      </c>
      <c r="N35" s="76">
        <v>0.227</v>
      </c>
      <c r="O35" s="76">
        <v>0.252</v>
      </c>
      <c r="P35" s="76">
        <v>0.2386</v>
      </c>
      <c r="Q35" s="76">
        <v>0.240895</v>
      </c>
      <c r="R35" s="76" t="s">
        <v>303</v>
      </c>
      <c r="S35" s="76">
        <v>0.22881356</v>
      </c>
      <c r="T35" s="76">
        <v>0.2271</v>
      </c>
      <c r="U35" s="76">
        <v>0.2336</v>
      </c>
      <c r="V35" s="76">
        <v>0.25100287</v>
      </c>
      <c r="W35" s="76">
        <v>0.246185802</v>
      </c>
      <c r="X35" s="76">
        <v>0.269062</v>
      </c>
      <c r="Y35" s="76">
        <v>0.2503012</v>
      </c>
      <c r="Z35" s="76">
        <v>0.24801986</v>
      </c>
      <c r="AA35" s="76">
        <v>0.2538937</v>
      </c>
      <c r="AB35" s="76" t="s">
        <v>619</v>
      </c>
      <c r="AC35" s="76" t="s">
        <v>619</v>
      </c>
      <c r="AD35" s="76" t="s">
        <v>619</v>
      </c>
      <c r="AE35" s="76">
        <f>1-0.751</f>
        <v>0.249</v>
      </c>
      <c r="AF35" s="76" t="s">
        <v>619</v>
      </c>
      <c r="AG35" s="76" t="s">
        <v>619</v>
      </c>
      <c r="AH35" s="76" t="s">
        <v>619</v>
      </c>
      <c r="AI35" s="77"/>
    </row>
    <row r="36" spans="1:35" ht="15">
      <c r="A36" s="71"/>
      <c r="B36" s="72"/>
      <c r="C36" s="73"/>
      <c r="D36" s="74" t="s">
        <v>299</v>
      </c>
      <c r="E36" s="75">
        <v>0.039547</v>
      </c>
      <c r="F36" s="76">
        <v>0.038</v>
      </c>
      <c r="G36" s="76">
        <v>0.09211</v>
      </c>
      <c r="H36" s="76">
        <v>0.0271932</v>
      </c>
      <c r="I36" s="76">
        <v>-0.0091707</v>
      </c>
      <c r="J36" s="76">
        <v>0.0381997</v>
      </c>
      <c r="K36" s="76">
        <v>0.064328</v>
      </c>
      <c r="L36" s="76">
        <v>0.00839</v>
      </c>
      <c r="M36" s="76">
        <v>0.002087</v>
      </c>
      <c r="N36" s="76">
        <v>0.043</v>
      </c>
      <c r="O36" s="76">
        <v>0.0118514</v>
      </c>
      <c r="P36" s="76">
        <v>0.0341888</v>
      </c>
      <c r="Q36" s="76">
        <v>0.0574708</v>
      </c>
      <c r="R36" s="76">
        <v>0.1242</v>
      </c>
      <c r="S36" s="76">
        <v>-0.00987827</v>
      </c>
      <c r="T36" s="76">
        <v>-0.0005395</v>
      </c>
      <c r="U36" s="76">
        <v>0.01776</v>
      </c>
      <c r="V36" s="76">
        <v>0.00719873</v>
      </c>
      <c r="W36" s="76">
        <v>0.0638883</v>
      </c>
      <c r="X36" s="76">
        <v>0.00025897</v>
      </c>
      <c r="Y36" s="76">
        <v>0.120381</v>
      </c>
      <c r="Z36" s="76">
        <v>0.0062206</v>
      </c>
      <c r="AA36" s="76">
        <v>0.0311122</v>
      </c>
      <c r="AB36" s="76" t="s">
        <v>619</v>
      </c>
      <c r="AC36" s="76" t="s">
        <v>619</v>
      </c>
      <c r="AD36" s="76" t="s">
        <v>619</v>
      </c>
      <c r="AE36" s="76">
        <v>0.052</v>
      </c>
      <c r="AF36" s="76" t="s">
        <v>619</v>
      </c>
      <c r="AG36" s="76" t="s">
        <v>619</v>
      </c>
      <c r="AH36" s="76" t="s">
        <v>619</v>
      </c>
      <c r="AI36" s="77"/>
    </row>
    <row r="37" spans="1:35" ht="15">
      <c r="A37" s="71"/>
      <c r="B37" s="72"/>
      <c r="C37" s="73"/>
      <c r="D37" s="74" t="s">
        <v>300</v>
      </c>
      <c r="E37" s="75">
        <v>0.026563</v>
      </c>
      <c r="F37" s="76">
        <v>0.039</v>
      </c>
      <c r="G37" s="76">
        <v>0.07263</v>
      </c>
      <c r="H37" s="76">
        <v>0.0423253</v>
      </c>
      <c r="I37" s="76">
        <v>0.0208676</v>
      </c>
      <c r="J37" s="76">
        <v>0.0162425</v>
      </c>
      <c r="K37" s="76">
        <v>0.022707</v>
      </c>
      <c r="L37" s="76">
        <v>0.014498</v>
      </c>
      <c r="M37" s="76">
        <v>0.0286941</v>
      </c>
      <c r="N37" s="76">
        <v>0.019</v>
      </c>
      <c r="O37" s="76">
        <v>0.0175442</v>
      </c>
      <c r="P37" s="76">
        <v>0.00726767</v>
      </c>
      <c r="Q37" s="76">
        <v>0.0335879</v>
      </c>
      <c r="R37" s="76">
        <v>0.1058</v>
      </c>
      <c r="S37" s="76">
        <v>0.023098</v>
      </c>
      <c r="T37" s="76">
        <v>0.04702</v>
      </c>
      <c r="U37" s="76">
        <v>0.01458</v>
      </c>
      <c r="V37" s="76">
        <v>0.017346</v>
      </c>
      <c r="W37" s="76">
        <v>0.0190994</v>
      </c>
      <c r="X37" s="76">
        <v>0.0316784</v>
      </c>
      <c r="Y37" s="76">
        <v>0.0558366</v>
      </c>
      <c r="Z37" s="76">
        <v>0.0139299</v>
      </c>
      <c r="AA37" s="76">
        <v>0.0226209</v>
      </c>
      <c r="AB37" s="76" t="s">
        <v>619</v>
      </c>
      <c r="AC37" s="76" t="s">
        <v>619</v>
      </c>
      <c r="AD37" s="76" t="s">
        <v>619</v>
      </c>
      <c r="AE37" s="76">
        <v>0.019</v>
      </c>
      <c r="AF37" s="76" t="s">
        <v>619</v>
      </c>
      <c r="AG37" s="76" t="s">
        <v>619</v>
      </c>
      <c r="AH37" s="76" t="s">
        <v>619</v>
      </c>
      <c r="AI37" s="77"/>
    </row>
    <row r="38" spans="1:35" ht="15">
      <c r="A38" s="71"/>
      <c r="B38" s="72"/>
      <c r="C38" s="73"/>
      <c r="D38" s="74" t="s">
        <v>769</v>
      </c>
      <c r="E38" s="75">
        <v>0.141388</v>
      </c>
      <c r="F38" s="76">
        <v>0.3139</v>
      </c>
      <c r="G38" s="76">
        <v>0.2578</v>
      </c>
      <c r="H38" s="76">
        <v>0.520561</v>
      </c>
      <c r="I38" s="76">
        <v>0.660319</v>
      </c>
      <c r="J38" s="76">
        <v>0.0186811</v>
      </c>
      <c r="K38" s="76">
        <v>0.0046123</v>
      </c>
      <c r="L38" s="76">
        <v>0.5629991</v>
      </c>
      <c r="M38" s="76">
        <v>0.942764</v>
      </c>
      <c r="N38" s="76">
        <v>0.03193</v>
      </c>
      <c r="O38" s="76">
        <v>0.49919472</v>
      </c>
      <c r="P38" s="78">
        <v>2.5482E-06</v>
      </c>
      <c r="Q38" s="76">
        <v>0.0870706</v>
      </c>
      <c r="R38" s="76">
        <v>0.25</v>
      </c>
      <c r="S38" s="76">
        <v>0.6623071</v>
      </c>
      <c r="T38" s="76">
        <v>0.9909</v>
      </c>
      <c r="U38" s="76">
        <v>0.2232</v>
      </c>
      <c r="V38" s="76">
        <v>0.678136</v>
      </c>
      <c r="W38" s="76">
        <v>0.000822718</v>
      </c>
      <c r="X38" s="76">
        <v>0.9934775</v>
      </c>
      <c r="Y38" s="76">
        <v>0.0286428</v>
      </c>
      <c r="Z38" s="76">
        <v>0.655189</v>
      </c>
      <c r="AA38" s="76">
        <v>0.168405</v>
      </c>
      <c r="AB38" s="76" t="s">
        <v>619</v>
      </c>
      <c r="AC38" s="76" t="s">
        <v>619</v>
      </c>
      <c r="AD38" s="76" t="s">
        <v>619</v>
      </c>
      <c r="AE38" s="76">
        <v>0.0062</v>
      </c>
      <c r="AF38" s="76" t="s">
        <v>619</v>
      </c>
      <c r="AG38" s="76" t="s">
        <v>619</v>
      </c>
      <c r="AH38" s="76" t="s">
        <v>619</v>
      </c>
      <c r="AI38" s="77"/>
    </row>
    <row r="39" spans="1:35" ht="15.75" thickBot="1">
      <c r="A39" s="79"/>
      <c r="B39" s="80"/>
      <c r="C39" s="81"/>
      <c r="D39" s="82" t="s">
        <v>301</v>
      </c>
      <c r="E39" s="83" t="s">
        <v>303</v>
      </c>
      <c r="F39" s="84">
        <v>0.8343</v>
      </c>
      <c r="G39" s="84" t="s">
        <v>303</v>
      </c>
      <c r="H39" s="84" t="s">
        <v>303</v>
      </c>
      <c r="I39" s="84" t="s">
        <v>303</v>
      </c>
      <c r="J39" s="84" t="s">
        <v>303</v>
      </c>
      <c r="K39" s="84">
        <v>1</v>
      </c>
      <c r="L39" s="84" t="s">
        <v>303</v>
      </c>
      <c r="M39" s="84">
        <v>0.999838</v>
      </c>
      <c r="N39" s="84" t="s">
        <v>303</v>
      </c>
      <c r="O39" s="84">
        <v>0.8449</v>
      </c>
      <c r="P39" s="84" t="s">
        <v>303</v>
      </c>
      <c r="Q39" s="84">
        <v>0.904348</v>
      </c>
      <c r="R39" s="84">
        <v>0.9185</v>
      </c>
      <c r="S39" s="84">
        <v>0.838562</v>
      </c>
      <c r="T39" s="84">
        <v>0.822183</v>
      </c>
      <c r="U39" s="84">
        <v>0.5486</v>
      </c>
      <c r="V39" s="84" t="s">
        <v>303</v>
      </c>
      <c r="W39" s="84">
        <v>0.964841</v>
      </c>
      <c r="X39" s="84">
        <v>0.933328</v>
      </c>
      <c r="Y39" s="84">
        <v>0.81506</v>
      </c>
      <c r="Z39" s="84" t="s">
        <v>303</v>
      </c>
      <c r="AA39" s="84">
        <v>0.993911</v>
      </c>
      <c r="AB39" s="84" t="s">
        <v>619</v>
      </c>
      <c r="AC39" s="84" t="s">
        <v>619</v>
      </c>
      <c r="AD39" s="84" t="s">
        <v>619</v>
      </c>
      <c r="AE39" s="84" t="s">
        <v>303</v>
      </c>
      <c r="AF39" s="84" t="s">
        <v>619</v>
      </c>
      <c r="AG39" s="84" t="s">
        <v>619</v>
      </c>
      <c r="AH39" s="84" t="s">
        <v>619</v>
      </c>
      <c r="AI39" s="85"/>
    </row>
    <row r="40" spans="1:35" ht="15">
      <c r="A40" s="65" t="s">
        <v>510</v>
      </c>
      <c r="B40" s="66" t="s">
        <v>389</v>
      </c>
      <c r="C40" s="67" t="s">
        <v>390</v>
      </c>
      <c r="D40" s="68" t="s">
        <v>284</v>
      </c>
      <c r="E40" s="69">
        <v>1428</v>
      </c>
      <c r="F40" s="69">
        <v>490</v>
      </c>
      <c r="G40" s="69" t="s">
        <v>619</v>
      </c>
      <c r="H40" s="69">
        <v>1254</v>
      </c>
      <c r="I40" s="69">
        <v>1810</v>
      </c>
      <c r="J40" s="69" t="s">
        <v>619</v>
      </c>
      <c r="K40" s="69">
        <v>1996</v>
      </c>
      <c r="L40" s="69">
        <v>1462</v>
      </c>
      <c r="M40" s="69">
        <v>770</v>
      </c>
      <c r="N40" s="69">
        <v>3346</v>
      </c>
      <c r="O40" s="69">
        <v>2501</v>
      </c>
      <c r="P40" s="69">
        <v>6777</v>
      </c>
      <c r="Q40" s="69">
        <v>669</v>
      </c>
      <c r="R40" s="69">
        <v>342</v>
      </c>
      <c r="S40" s="69">
        <v>542</v>
      </c>
      <c r="T40" s="69">
        <v>568</v>
      </c>
      <c r="U40" s="69">
        <v>1205</v>
      </c>
      <c r="V40" s="69">
        <v>1478</v>
      </c>
      <c r="W40" s="69">
        <v>1452</v>
      </c>
      <c r="X40" s="69">
        <v>671</v>
      </c>
      <c r="Y40" s="69">
        <v>831</v>
      </c>
      <c r="Z40" s="69">
        <v>3537.9989</v>
      </c>
      <c r="AA40" s="69" t="s">
        <v>619</v>
      </c>
      <c r="AB40" s="69">
        <v>943</v>
      </c>
      <c r="AC40" s="69">
        <v>3313</v>
      </c>
      <c r="AD40" s="69">
        <v>410</v>
      </c>
      <c r="AE40" s="69">
        <v>1213</v>
      </c>
      <c r="AF40" s="69">
        <v>1733</v>
      </c>
      <c r="AG40" s="69">
        <v>647</v>
      </c>
      <c r="AH40" s="69">
        <v>1445</v>
      </c>
      <c r="AI40" s="70">
        <v>557</v>
      </c>
    </row>
    <row r="41" spans="1:35" ht="15">
      <c r="A41" s="71"/>
      <c r="B41" s="72"/>
      <c r="C41" s="73"/>
      <c r="D41" s="74" t="s">
        <v>298</v>
      </c>
      <c r="E41" s="75">
        <v>0.8669</v>
      </c>
      <c r="F41" s="76">
        <v>0.9</v>
      </c>
      <c r="G41" s="76" t="s">
        <v>619</v>
      </c>
      <c r="H41" s="76">
        <v>0.9393939</v>
      </c>
      <c r="I41" s="76">
        <v>0.9455801</v>
      </c>
      <c r="J41" s="76" t="s">
        <v>619</v>
      </c>
      <c r="K41" s="76">
        <v>0.906351</v>
      </c>
      <c r="L41" s="76">
        <v>0.901764</v>
      </c>
      <c r="M41" s="76">
        <v>0.9051948</v>
      </c>
      <c r="N41" s="76">
        <v>0.91</v>
      </c>
      <c r="O41" s="76">
        <v>0.879</v>
      </c>
      <c r="P41" s="76">
        <v>0.9069</v>
      </c>
      <c r="Q41" s="76">
        <v>0.919151</v>
      </c>
      <c r="R41" s="76">
        <v>0.8998</v>
      </c>
      <c r="S41" s="76">
        <v>0.968634686</v>
      </c>
      <c r="T41" s="76">
        <v>0.8838</v>
      </c>
      <c r="U41" s="76">
        <v>0.9527</v>
      </c>
      <c r="V41" s="76">
        <v>0.93538566</v>
      </c>
      <c r="W41" s="76">
        <v>0.894438561</v>
      </c>
      <c r="X41" s="76">
        <v>0.845917</v>
      </c>
      <c r="Y41" s="76">
        <v>0.8771934</v>
      </c>
      <c r="Z41" s="76">
        <v>0.90214825</v>
      </c>
      <c r="AA41" s="76" t="s">
        <v>619</v>
      </c>
      <c r="AB41" s="76">
        <v>0.878</v>
      </c>
      <c r="AC41" s="76">
        <v>0.87081195</v>
      </c>
      <c r="AD41" s="76">
        <v>0.8756</v>
      </c>
      <c r="AE41" s="76">
        <f>1-0.124072547</f>
        <v>0.875927453</v>
      </c>
      <c r="AF41" s="76">
        <v>0.937</v>
      </c>
      <c r="AG41" s="76">
        <v>0.887944</v>
      </c>
      <c r="AH41" s="76">
        <v>0.87923</v>
      </c>
      <c r="AI41" s="77">
        <v>0.17</v>
      </c>
    </row>
    <row r="42" spans="1:35" ht="15">
      <c r="A42" s="71"/>
      <c r="B42" s="72"/>
      <c r="C42" s="73"/>
      <c r="D42" s="74" t="s">
        <v>299</v>
      </c>
      <c r="E42" s="75">
        <v>0.0648991</v>
      </c>
      <c r="F42" s="76">
        <v>0.115</v>
      </c>
      <c r="G42" s="76" t="s">
        <v>619</v>
      </c>
      <c r="H42" s="76">
        <v>-0.018635</v>
      </c>
      <c r="I42" s="76">
        <v>0.126826</v>
      </c>
      <c r="J42" s="76" t="s">
        <v>619</v>
      </c>
      <c r="K42" s="76">
        <v>0.120364</v>
      </c>
      <c r="L42" s="76">
        <v>0.056</v>
      </c>
      <c r="M42" s="76">
        <v>0.131462</v>
      </c>
      <c r="N42" s="76">
        <v>0.061</v>
      </c>
      <c r="O42" s="76">
        <v>0.0834798</v>
      </c>
      <c r="P42" s="76">
        <v>0.109858</v>
      </c>
      <c r="Q42" s="76">
        <v>0.0450156</v>
      </c>
      <c r="R42" s="76">
        <v>0.1679</v>
      </c>
      <c r="S42" s="76">
        <v>0.0650305</v>
      </c>
      <c r="T42" s="76">
        <v>0.18</v>
      </c>
      <c r="U42" s="76">
        <v>0.01984</v>
      </c>
      <c r="V42" s="76">
        <v>0.0668212</v>
      </c>
      <c r="W42" s="76">
        <v>0.0831881</v>
      </c>
      <c r="X42" s="76">
        <v>0.0607593</v>
      </c>
      <c r="Y42" s="76">
        <v>0.0282988</v>
      </c>
      <c r="Z42" s="76">
        <v>0.0966356</v>
      </c>
      <c r="AA42" s="76" t="s">
        <v>619</v>
      </c>
      <c r="AB42" s="76">
        <v>0.026</v>
      </c>
      <c r="AC42" s="76">
        <v>0.10814132</v>
      </c>
      <c r="AD42" s="76">
        <v>0.1304</v>
      </c>
      <c r="AE42" s="76">
        <v>0.100007722</v>
      </c>
      <c r="AF42" s="76">
        <v>0.117</v>
      </c>
      <c r="AG42" s="76">
        <v>0.07010311</v>
      </c>
      <c r="AH42" s="76">
        <v>0.028</v>
      </c>
      <c r="AI42" s="77">
        <v>0.071</v>
      </c>
    </row>
    <row r="43" spans="1:35" ht="15">
      <c r="A43" s="71"/>
      <c r="B43" s="72"/>
      <c r="C43" s="73"/>
      <c r="D43" s="74" t="s">
        <v>300</v>
      </c>
      <c r="E43" s="75">
        <v>0.0410761</v>
      </c>
      <c r="F43" s="76">
        <v>0.054</v>
      </c>
      <c r="G43" s="76" t="s">
        <v>619</v>
      </c>
      <c r="H43" s="76">
        <v>0.0643624</v>
      </c>
      <c r="I43" s="76">
        <v>0.0317956</v>
      </c>
      <c r="J43" s="76" t="s">
        <v>619</v>
      </c>
      <c r="K43" s="76">
        <v>0.0384056</v>
      </c>
      <c r="L43" s="76">
        <v>0.029</v>
      </c>
      <c r="M43" s="76">
        <v>0.0485986</v>
      </c>
      <c r="N43" s="76">
        <v>0.029</v>
      </c>
      <c r="O43" s="76">
        <v>0.0219957</v>
      </c>
      <c r="P43" s="76">
        <v>0.012672</v>
      </c>
      <c r="Q43" s="76">
        <v>0.0568402</v>
      </c>
      <c r="R43" s="76">
        <v>0.1729</v>
      </c>
      <c r="S43" s="76">
        <v>0.0356243</v>
      </c>
      <c r="T43" s="76">
        <v>0.06295</v>
      </c>
      <c r="U43" s="76">
        <v>0.02842</v>
      </c>
      <c r="V43" s="76">
        <v>0.0267842</v>
      </c>
      <c r="W43" s="76">
        <v>0.0269896</v>
      </c>
      <c r="X43" s="76">
        <v>0.0434755</v>
      </c>
      <c r="Y43" s="76">
        <v>0.0681747</v>
      </c>
      <c r="Z43" s="76">
        <v>0.0238057</v>
      </c>
      <c r="AA43" s="76" t="s">
        <v>619</v>
      </c>
      <c r="AB43" s="76">
        <v>0.043</v>
      </c>
      <c r="AC43" s="76">
        <v>0.01930677</v>
      </c>
      <c r="AD43" s="76">
        <v>0.05939</v>
      </c>
      <c r="AE43" s="76">
        <v>0.02507634</v>
      </c>
      <c r="AF43" s="76">
        <v>0.022</v>
      </c>
      <c r="AG43" s="76">
        <v>0.0364672</v>
      </c>
      <c r="AH43" s="76">
        <v>0.049</v>
      </c>
      <c r="AI43" s="77">
        <v>0.038</v>
      </c>
    </row>
    <row r="44" spans="1:35" ht="15">
      <c r="A44" s="71"/>
      <c r="B44" s="72"/>
      <c r="C44" s="73"/>
      <c r="D44" s="74" t="s">
        <v>769</v>
      </c>
      <c r="E44" s="75">
        <v>0.115098</v>
      </c>
      <c r="F44" s="76">
        <v>0.03158</v>
      </c>
      <c r="G44" s="76" t="s">
        <v>619</v>
      </c>
      <c r="H44" s="76">
        <v>0.774172</v>
      </c>
      <c r="I44" s="78">
        <v>6.74E-05</v>
      </c>
      <c r="J44" s="76" t="s">
        <v>619</v>
      </c>
      <c r="K44" s="76">
        <v>0.00172427</v>
      </c>
      <c r="L44" s="76">
        <v>0.05187</v>
      </c>
      <c r="M44" s="76">
        <v>0.00681792</v>
      </c>
      <c r="N44" s="76">
        <v>0.04547</v>
      </c>
      <c r="O44" s="78">
        <v>0.00014983</v>
      </c>
      <c r="P44" s="78">
        <v>4.34595E-18</v>
      </c>
      <c r="Q44" s="76">
        <v>0.4283796</v>
      </c>
      <c r="R44" s="76">
        <v>0.34</v>
      </c>
      <c r="S44" s="76">
        <v>0.070479423</v>
      </c>
      <c r="T44" s="76">
        <v>0.004406</v>
      </c>
      <c r="U44" s="76">
        <v>0.4852</v>
      </c>
      <c r="V44" s="76">
        <v>0.0126067</v>
      </c>
      <c r="W44" s="76">
        <v>0.00205459</v>
      </c>
      <c r="X44" s="76">
        <v>0.1622475</v>
      </c>
      <c r="Y44" s="76">
        <v>0.6752477</v>
      </c>
      <c r="Z44" s="78">
        <v>4.921E-05</v>
      </c>
      <c r="AA44" s="78" t="s">
        <v>619</v>
      </c>
      <c r="AB44" s="76">
        <v>0.5376</v>
      </c>
      <c r="AC44" s="78">
        <v>2.303E-08</v>
      </c>
      <c r="AD44" s="76">
        <v>0.02871</v>
      </c>
      <c r="AE44" s="78">
        <v>7.05906E-05</v>
      </c>
      <c r="AF44" s="78">
        <v>1.08E-07</v>
      </c>
      <c r="AG44" s="76">
        <v>0.051872</v>
      </c>
      <c r="AH44" s="76">
        <v>0.5726</v>
      </c>
      <c r="AI44" s="77">
        <v>0.06</v>
      </c>
    </row>
    <row r="45" spans="1:35" ht="15.75" thickBot="1">
      <c r="A45" s="79"/>
      <c r="B45" s="80"/>
      <c r="C45" s="81"/>
      <c r="D45" s="82" t="s">
        <v>301</v>
      </c>
      <c r="E45" s="83">
        <v>0.9270169735</v>
      </c>
      <c r="F45" s="84">
        <v>0.939</v>
      </c>
      <c r="G45" s="84" t="s">
        <v>619</v>
      </c>
      <c r="H45" s="84">
        <v>0.73444</v>
      </c>
      <c r="I45" s="84">
        <v>0.817393</v>
      </c>
      <c r="J45" s="84" t="s">
        <v>619</v>
      </c>
      <c r="K45" s="84">
        <v>0.737085</v>
      </c>
      <c r="L45" s="84">
        <v>0.4866</v>
      </c>
      <c r="M45" s="84">
        <v>0.753674</v>
      </c>
      <c r="N45" s="84">
        <v>0.424</v>
      </c>
      <c r="O45" s="84">
        <v>0.9646</v>
      </c>
      <c r="P45" s="84">
        <v>0.6864</v>
      </c>
      <c r="Q45" s="84">
        <v>0.935562</v>
      </c>
      <c r="R45" s="84">
        <v>0.941</v>
      </c>
      <c r="S45" s="84">
        <v>0.71151</v>
      </c>
      <c r="T45" s="84">
        <v>0.622357</v>
      </c>
      <c r="U45" s="84">
        <v>0.3293</v>
      </c>
      <c r="V45" s="84">
        <v>0.824582</v>
      </c>
      <c r="W45" s="84">
        <v>0.947349</v>
      </c>
      <c r="X45" s="84">
        <v>0.913377</v>
      </c>
      <c r="Y45" s="84">
        <v>0.964968</v>
      </c>
      <c r="Z45" s="84">
        <v>0.757593</v>
      </c>
      <c r="AA45" s="84" t="s">
        <v>619</v>
      </c>
      <c r="AB45" s="84" t="s">
        <v>303</v>
      </c>
      <c r="AC45" s="84" t="s">
        <v>303</v>
      </c>
      <c r="AD45" s="84" t="s">
        <v>303</v>
      </c>
      <c r="AE45" s="84" t="s">
        <v>303</v>
      </c>
      <c r="AF45" s="84" t="s">
        <v>303</v>
      </c>
      <c r="AG45" s="84" t="s">
        <v>303</v>
      </c>
      <c r="AH45" s="84" t="s">
        <v>303</v>
      </c>
      <c r="AI45" s="85" t="s">
        <v>303</v>
      </c>
    </row>
    <row r="46" spans="1:35" ht="15">
      <c r="A46" s="65" t="s">
        <v>391</v>
      </c>
      <c r="B46" s="66" t="s">
        <v>646</v>
      </c>
      <c r="C46" s="67" t="s">
        <v>631</v>
      </c>
      <c r="D46" s="68" t="s">
        <v>284</v>
      </c>
      <c r="E46" s="69">
        <v>1428</v>
      </c>
      <c r="F46" s="69">
        <v>490</v>
      </c>
      <c r="G46" s="69">
        <v>480</v>
      </c>
      <c r="H46" s="69">
        <v>948</v>
      </c>
      <c r="I46" s="69">
        <v>1296</v>
      </c>
      <c r="J46" s="69">
        <v>1378</v>
      </c>
      <c r="K46" s="69">
        <v>1996</v>
      </c>
      <c r="L46" s="69">
        <v>1462</v>
      </c>
      <c r="M46" s="69">
        <v>770</v>
      </c>
      <c r="N46" s="69" t="s">
        <v>619</v>
      </c>
      <c r="O46" s="69">
        <v>2501</v>
      </c>
      <c r="P46" s="69">
        <v>6777</v>
      </c>
      <c r="Q46" s="69">
        <v>669</v>
      </c>
      <c r="R46" s="69">
        <v>342</v>
      </c>
      <c r="S46" s="69">
        <v>716</v>
      </c>
      <c r="T46" s="69">
        <v>568</v>
      </c>
      <c r="U46" s="69">
        <v>1205</v>
      </c>
      <c r="V46" s="69">
        <v>1611</v>
      </c>
      <c r="W46" s="69">
        <v>1452</v>
      </c>
      <c r="X46" s="69">
        <v>671</v>
      </c>
      <c r="Y46" s="69">
        <v>831</v>
      </c>
      <c r="Z46" s="69">
        <v>3538.008</v>
      </c>
      <c r="AA46" s="69">
        <v>675</v>
      </c>
      <c r="AB46" s="69" t="s">
        <v>619</v>
      </c>
      <c r="AC46" s="69" t="s">
        <v>619</v>
      </c>
      <c r="AD46" s="69" t="s">
        <v>619</v>
      </c>
      <c r="AE46" s="69">
        <v>1173</v>
      </c>
      <c r="AF46" s="69" t="s">
        <v>619</v>
      </c>
      <c r="AG46" s="69" t="s">
        <v>619</v>
      </c>
      <c r="AH46" s="69" t="s">
        <v>619</v>
      </c>
      <c r="AI46" s="70"/>
    </row>
    <row r="47" spans="1:35" ht="15">
      <c r="A47" s="71"/>
      <c r="B47" s="72"/>
      <c r="C47" s="73"/>
      <c r="D47" s="74" t="s">
        <v>298</v>
      </c>
      <c r="E47" s="75">
        <v>0.285714</v>
      </c>
      <c r="F47" s="76">
        <v>0.268</v>
      </c>
      <c r="G47" s="76">
        <v>0.291667</v>
      </c>
      <c r="H47" s="76">
        <v>0.200422</v>
      </c>
      <c r="I47" s="76">
        <v>0.212191</v>
      </c>
      <c r="J47" s="76">
        <v>0.2722995</v>
      </c>
      <c r="K47" s="76">
        <v>0.2757482</v>
      </c>
      <c r="L47" s="76">
        <v>0.277676</v>
      </c>
      <c r="M47" s="76">
        <v>0.29026</v>
      </c>
      <c r="N47" s="76" t="s">
        <v>619</v>
      </c>
      <c r="O47" s="76">
        <v>0.2924</v>
      </c>
      <c r="P47" s="76">
        <v>0.2929</v>
      </c>
      <c r="Q47" s="76">
        <v>0.258088</v>
      </c>
      <c r="R47" s="76">
        <v>0.271</v>
      </c>
      <c r="S47" s="76">
        <v>0.288407821</v>
      </c>
      <c r="T47" s="76">
        <v>0.2606</v>
      </c>
      <c r="U47" s="76">
        <v>0.3191</v>
      </c>
      <c r="V47" s="76">
        <v>0.27219119</v>
      </c>
      <c r="W47" s="76">
        <v>0.28220338</v>
      </c>
      <c r="X47" s="76">
        <v>0.241479</v>
      </c>
      <c r="Y47" s="76">
        <v>0.2910872</v>
      </c>
      <c r="Z47" s="76">
        <v>0.2845112</v>
      </c>
      <c r="AA47" s="76">
        <v>0.2821075</v>
      </c>
      <c r="AB47" s="76" t="s">
        <v>619</v>
      </c>
      <c r="AC47" s="76" t="s">
        <v>619</v>
      </c>
      <c r="AD47" s="76" t="s">
        <v>619</v>
      </c>
      <c r="AE47" s="76">
        <v>0.295</v>
      </c>
      <c r="AF47" s="76" t="s">
        <v>619</v>
      </c>
      <c r="AG47" s="76" t="s">
        <v>619</v>
      </c>
      <c r="AH47" s="76" t="s">
        <v>619</v>
      </c>
      <c r="AI47" s="77"/>
    </row>
    <row r="48" spans="1:35" ht="15">
      <c r="A48" s="71"/>
      <c r="B48" s="72"/>
      <c r="C48" s="73"/>
      <c r="D48" s="74" t="s">
        <v>299</v>
      </c>
      <c r="E48" s="75">
        <v>0.0061829</v>
      </c>
      <c r="F48" s="76">
        <v>0.083</v>
      </c>
      <c r="G48" s="76">
        <v>0.008388</v>
      </c>
      <c r="H48" s="76">
        <v>0.0076325</v>
      </c>
      <c r="I48" s="76">
        <v>-0.0020911</v>
      </c>
      <c r="J48" s="76">
        <v>0.054176</v>
      </c>
      <c r="K48" s="76">
        <v>0.030833</v>
      </c>
      <c r="L48" s="76">
        <v>0.026</v>
      </c>
      <c r="M48" s="76">
        <v>0.0321251</v>
      </c>
      <c r="N48" s="76" t="s">
        <v>619</v>
      </c>
      <c r="O48" s="76">
        <v>0.0190224</v>
      </c>
      <c r="P48" s="76">
        <v>0.0243897</v>
      </c>
      <c r="Q48" s="76">
        <v>0.026517</v>
      </c>
      <c r="R48" s="76">
        <v>0.0645</v>
      </c>
      <c r="S48" s="76">
        <v>0.0223321</v>
      </c>
      <c r="T48" s="76">
        <v>0.01379</v>
      </c>
      <c r="U48" s="76">
        <v>0.03474</v>
      </c>
      <c r="V48" s="76">
        <v>-0.0009245</v>
      </c>
      <c r="W48" s="76">
        <v>0.0459351</v>
      </c>
      <c r="X48" s="76">
        <v>0.0485034</v>
      </c>
      <c r="Y48" s="76">
        <v>-0.0081245</v>
      </c>
      <c r="Z48" s="76">
        <v>0.0147303</v>
      </c>
      <c r="AA48" s="76">
        <v>0.0449285</v>
      </c>
      <c r="AB48" s="76" t="s">
        <v>619</v>
      </c>
      <c r="AC48" s="76" t="s">
        <v>619</v>
      </c>
      <c r="AD48" s="76" t="s">
        <v>619</v>
      </c>
      <c r="AE48" s="76">
        <v>0.0231</v>
      </c>
      <c r="AF48" s="76" t="s">
        <v>619</v>
      </c>
      <c r="AG48" s="76" t="s">
        <v>619</v>
      </c>
      <c r="AH48" s="76" t="s">
        <v>619</v>
      </c>
      <c r="AI48" s="77"/>
    </row>
    <row r="49" spans="1:35" ht="15">
      <c r="A49" s="71"/>
      <c r="B49" s="72"/>
      <c r="C49" s="73"/>
      <c r="D49" s="74" t="s">
        <v>300</v>
      </c>
      <c r="E49" s="75">
        <v>0.0269542</v>
      </c>
      <c r="F49" s="76">
        <v>0.032</v>
      </c>
      <c r="G49" s="76">
        <v>0.07407</v>
      </c>
      <c r="H49" s="76">
        <v>0.045959</v>
      </c>
      <c r="I49" s="76">
        <v>0.0217054</v>
      </c>
      <c r="J49" s="76">
        <v>0.0178627</v>
      </c>
      <c r="K49" s="76">
        <v>0.023682</v>
      </c>
      <c r="L49" s="76">
        <v>0.016</v>
      </c>
      <c r="M49" s="76">
        <v>0.0315613</v>
      </c>
      <c r="N49" s="76" t="s">
        <v>619</v>
      </c>
      <c r="O49" s="76">
        <v>0.0153222</v>
      </c>
      <c r="P49" s="76">
        <v>0.00723454</v>
      </c>
      <c r="Q49" s="76">
        <v>0.03001</v>
      </c>
      <c r="R49" s="76">
        <v>0.0962</v>
      </c>
      <c r="S49" s="76">
        <v>0.020251</v>
      </c>
      <c r="T49" s="76">
        <v>0.04509</v>
      </c>
      <c r="U49" s="76">
        <v>0.01225</v>
      </c>
      <c r="V49" s="76">
        <v>0.0173629</v>
      </c>
      <c r="W49" s="76">
        <v>0.0181361</v>
      </c>
      <c r="X49" s="76">
        <v>0.0313287</v>
      </c>
      <c r="Y49" s="76">
        <v>0.0476684</v>
      </c>
      <c r="Z49" s="76">
        <v>0.0139202</v>
      </c>
      <c r="AA49" s="76">
        <v>0.0245794</v>
      </c>
      <c r="AB49" s="76" t="s">
        <v>619</v>
      </c>
      <c r="AC49" s="76" t="s">
        <v>619</v>
      </c>
      <c r="AD49" s="76" t="s">
        <v>619</v>
      </c>
      <c r="AE49" s="76">
        <v>0.019</v>
      </c>
      <c r="AF49" s="76" t="s">
        <v>619</v>
      </c>
      <c r="AG49" s="76" t="s">
        <v>619</v>
      </c>
      <c r="AH49" s="76" t="s">
        <v>619</v>
      </c>
      <c r="AI49" s="77"/>
    </row>
    <row r="50" spans="1:35" ht="15">
      <c r="A50" s="71"/>
      <c r="B50" s="72"/>
      <c r="C50" s="73"/>
      <c r="D50" s="74" t="s">
        <v>769</v>
      </c>
      <c r="E50" s="75">
        <v>0.823213</v>
      </c>
      <c r="F50" s="76">
        <v>0.009648</v>
      </c>
      <c r="G50" s="76">
        <v>0.9192</v>
      </c>
      <c r="H50" s="76">
        <v>0.863063</v>
      </c>
      <c r="I50" s="76">
        <v>0.924888</v>
      </c>
      <c r="J50" s="76">
        <v>0.0024754</v>
      </c>
      <c r="K50" s="76">
        <v>0.19293567</v>
      </c>
      <c r="L50" s="76">
        <v>0.09256</v>
      </c>
      <c r="M50" s="76">
        <v>0.30901</v>
      </c>
      <c r="N50" s="76" t="s">
        <v>619</v>
      </c>
      <c r="O50" s="76">
        <v>0.21431144</v>
      </c>
      <c r="P50" s="76">
        <v>0.00074818</v>
      </c>
      <c r="Q50" s="76">
        <v>0.3769092</v>
      </c>
      <c r="R50" s="76">
        <v>0.51</v>
      </c>
      <c r="S50" s="76">
        <v>0.274621936</v>
      </c>
      <c r="T50" s="76">
        <v>0.7598</v>
      </c>
      <c r="U50" s="76">
        <v>0.004659</v>
      </c>
      <c r="V50" s="76">
        <v>0.957717</v>
      </c>
      <c r="W50" s="76">
        <v>0.0113158</v>
      </c>
      <c r="X50" s="76">
        <v>0.1215718</v>
      </c>
      <c r="Y50" s="76">
        <v>0.8637195</v>
      </c>
      <c r="Z50" s="76">
        <v>0.289968</v>
      </c>
      <c r="AA50" s="76">
        <v>0.0685737</v>
      </c>
      <c r="AB50" s="76" t="s">
        <v>619</v>
      </c>
      <c r="AC50" s="76" t="s">
        <v>619</v>
      </c>
      <c r="AD50" s="76" t="s">
        <v>619</v>
      </c>
      <c r="AE50" s="76">
        <v>0.2241</v>
      </c>
      <c r="AF50" s="76" t="s">
        <v>619</v>
      </c>
      <c r="AG50" s="76" t="s">
        <v>619</v>
      </c>
      <c r="AH50" s="76" t="s">
        <v>619</v>
      </c>
      <c r="AI50" s="77"/>
    </row>
    <row r="51" spans="1:35" ht="15.75" thickBot="1">
      <c r="A51" s="79"/>
      <c r="B51" s="80"/>
      <c r="C51" s="81"/>
      <c r="D51" s="82" t="s">
        <v>301</v>
      </c>
      <c r="E51" s="83">
        <v>0.8863450289</v>
      </c>
      <c r="F51" s="84">
        <v>0.9975</v>
      </c>
      <c r="G51" s="84">
        <v>0.694</v>
      </c>
      <c r="H51" s="84">
        <v>0.78621</v>
      </c>
      <c r="I51" s="84">
        <v>0.792731</v>
      </c>
      <c r="J51" s="84">
        <v>0.767501</v>
      </c>
      <c r="K51" s="84">
        <v>0.803163</v>
      </c>
      <c r="L51" s="84">
        <v>0.7859</v>
      </c>
      <c r="M51" s="84">
        <v>0.762274</v>
      </c>
      <c r="N51" s="84" t="s">
        <v>619</v>
      </c>
      <c r="O51" s="84" t="s">
        <v>303</v>
      </c>
      <c r="P51" s="84">
        <v>0.9469</v>
      </c>
      <c r="Q51" s="84">
        <v>0.998964</v>
      </c>
      <c r="R51" s="84">
        <v>1</v>
      </c>
      <c r="S51" s="84" t="s">
        <v>303</v>
      </c>
      <c r="T51" s="84">
        <v>0.9910556</v>
      </c>
      <c r="U51" s="84" t="s">
        <v>303</v>
      </c>
      <c r="V51" s="84">
        <v>0.961607</v>
      </c>
      <c r="W51" s="84">
        <v>0.989325</v>
      </c>
      <c r="X51" s="84">
        <v>0.998618</v>
      </c>
      <c r="Y51" s="84" t="s">
        <v>303</v>
      </c>
      <c r="Z51" s="84">
        <v>0.962116</v>
      </c>
      <c r="AA51" s="84">
        <v>0.797681</v>
      </c>
      <c r="AB51" s="84" t="s">
        <v>619</v>
      </c>
      <c r="AC51" s="84" t="s">
        <v>619</v>
      </c>
      <c r="AD51" s="84" t="s">
        <v>619</v>
      </c>
      <c r="AE51" s="84" t="s">
        <v>303</v>
      </c>
      <c r="AF51" s="84" t="s">
        <v>619</v>
      </c>
      <c r="AG51" s="84" t="s">
        <v>619</v>
      </c>
      <c r="AH51" s="84" t="s">
        <v>619</v>
      </c>
      <c r="AI51" s="85"/>
    </row>
    <row r="52" spans="1:35" ht="15">
      <c r="A52" s="65" t="s">
        <v>576</v>
      </c>
      <c r="B52" s="66" t="s">
        <v>750</v>
      </c>
      <c r="C52" s="67" t="s">
        <v>517</v>
      </c>
      <c r="D52" s="68" t="s">
        <v>284</v>
      </c>
      <c r="E52" s="69">
        <v>1428</v>
      </c>
      <c r="F52" s="69">
        <v>490</v>
      </c>
      <c r="G52" s="69">
        <v>480</v>
      </c>
      <c r="H52" s="69">
        <v>674</v>
      </c>
      <c r="I52" s="69">
        <v>911</v>
      </c>
      <c r="J52" s="69">
        <v>1378</v>
      </c>
      <c r="K52" s="69">
        <v>1996</v>
      </c>
      <c r="L52" s="69">
        <v>1462</v>
      </c>
      <c r="M52" s="69">
        <v>770</v>
      </c>
      <c r="N52" s="69">
        <v>3346</v>
      </c>
      <c r="O52" s="69">
        <v>2501</v>
      </c>
      <c r="P52" s="69">
        <v>6777</v>
      </c>
      <c r="Q52" s="69">
        <v>669</v>
      </c>
      <c r="R52" s="69">
        <v>342</v>
      </c>
      <c r="S52" s="69">
        <v>706</v>
      </c>
      <c r="T52" s="69">
        <v>568</v>
      </c>
      <c r="U52" s="69">
        <v>1205</v>
      </c>
      <c r="V52" s="69">
        <v>1355</v>
      </c>
      <c r="W52" s="69">
        <v>1452</v>
      </c>
      <c r="X52" s="69">
        <v>671</v>
      </c>
      <c r="Y52" s="69">
        <v>831</v>
      </c>
      <c r="Z52" s="69">
        <v>3537.9995</v>
      </c>
      <c r="AA52" s="69">
        <v>675</v>
      </c>
      <c r="AB52" s="69" t="s">
        <v>619</v>
      </c>
      <c r="AC52" s="69" t="s">
        <v>619</v>
      </c>
      <c r="AD52" s="69" t="s">
        <v>619</v>
      </c>
      <c r="AE52" s="69">
        <v>1183</v>
      </c>
      <c r="AF52" s="69" t="s">
        <v>619</v>
      </c>
      <c r="AG52" s="69" t="s">
        <v>619</v>
      </c>
      <c r="AH52" s="69" t="s">
        <v>619</v>
      </c>
      <c r="AI52" s="70"/>
    </row>
    <row r="53" spans="1:35" ht="15">
      <c r="A53" s="71"/>
      <c r="B53" s="72"/>
      <c r="C53" s="73"/>
      <c r="D53" s="74" t="s">
        <v>298</v>
      </c>
      <c r="E53" s="75">
        <v>0.129902</v>
      </c>
      <c r="F53" s="76">
        <v>0.137</v>
      </c>
      <c r="G53" s="76">
        <v>0.147917</v>
      </c>
      <c r="H53" s="76">
        <v>0.037092</v>
      </c>
      <c r="I53" s="76">
        <v>0.0450055</v>
      </c>
      <c r="J53" s="76">
        <v>0.1533687</v>
      </c>
      <c r="K53" s="76">
        <v>0.1333449</v>
      </c>
      <c r="L53" s="76">
        <v>0.101582</v>
      </c>
      <c r="M53" s="76">
        <v>0.136364</v>
      </c>
      <c r="N53" s="76">
        <v>121</v>
      </c>
      <c r="O53" s="76">
        <v>0.1447</v>
      </c>
      <c r="P53" s="76">
        <v>0.1573</v>
      </c>
      <c r="Q53" s="76">
        <v>0.176691</v>
      </c>
      <c r="R53" s="76">
        <v>0.1213</v>
      </c>
      <c r="S53" s="76">
        <v>0.138810198</v>
      </c>
      <c r="T53" s="76">
        <v>0.1391</v>
      </c>
      <c r="U53" s="76">
        <v>0.144</v>
      </c>
      <c r="V53" s="76">
        <v>0.1273063</v>
      </c>
      <c r="W53" s="76">
        <v>0.14644418</v>
      </c>
      <c r="X53" s="76">
        <v>0.151258</v>
      </c>
      <c r="Y53" s="76">
        <v>0.1315553</v>
      </c>
      <c r="Z53" s="76">
        <v>0.1437154</v>
      </c>
      <c r="AA53" s="76">
        <v>0.1274493</v>
      </c>
      <c r="AB53" s="76" t="s">
        <v>619</v>
      </c>
      <c r="AC53" s="76" t="s">
        <v>619</v>
      </c>
      <c r="AD53" s="76" t="s">
        <v>619</v>
      </c>
      <c r="AE53" s="76">
        <f>1-0.895</f>
        <v>0.10499999999999998</v>
      </c>
      <c r="AF53" s="76" t="s">
        <v>619</v>
      </c>
      <c r="AG53" s="76" t="s">
        <v>619</v>
      </c>
      <c r="AH53" s="76" t="s">
        <v>619</v>
      </c>
      <c r="AI53" s="77"/>
    </row>
    <row r="54" spans="1:35" ht="15">
      <c r="A54" s="71"/>
      <c r="B54" s="72"/>
      <c r="C54" s="73"/>
      <c r="D54" s="74" t="s">
        <v>299</v>
      </c>
      <c r="E54" s="75">
        <v>0.0194364</v>
      </c>
      <c r="F54" s="76">
        <v>0.132</v>
      </c>
      <c r="G54" s="76">
        <v>-0.0125</v>
      </c>
      <c r="H54" s="76">
        <v>0.0595597</v>
      </c>
      <c r="I54" s="76">
        <v>0.119269</v>
      </c>
      <c r="J54" s="76">
        <v>0.02197</v>
      </c>
      <c r="K54" s="76">
        <v>0.066834</v>
      </c>
      <c r="L54" s="76">
        <v>0.03</v>
      </c>
      <c r="M54" s="76">
        <v>0.0451029</v>
      </c>
      <c r="N54" s="76">
        <v>-0.004</v>
      </c>
      <c r="O54" s="76">
        <v>0.0193406</v>
      </c>
      <c r="P54" s="76">
        <v>0.0412947</v>
      </c>
      <c r="Q54" s="76">
        <v>-0.0421093</v>
      </c>
      <c r="R54" s="76">
        <v>0.0956</v>
      </c>
      <c r="S54" s="76">
        <v>0.0129107</v>
      </c>
      <c r="T54" s="76">
        <v>0.04861</v>
      </c>
      <c r="U54" s="76">
        <v>0.01829</v>
      </c>
      <c r="V54" s="76">
        <v>0.0404329</v>
      </c>
      <c r="W54" s="76">
        <v>0.0170816</v>
      </c>
      <c r="X54" s="76">
        <v>0.00950428</v>
      </c>
      <c r="Y54" s="76">
        <v>-0.0012895</v>
      </c>
      <c r="Z54" s="76">
        <v>0.0386779</v>
      </c>
      <c r="AA54" s="76">
        <v>0.0101511</v>
      </c>
      <c r="AB54" s="76" t="s">
        <v>619</v>
      </c>
      <c r="AC54" s="76" t="s">
        <v>619</v>
      </c>
      <c r="AD54" s="76" t="s">
        <v>619</v>
      </c>
      <c r="AE54" s="76">
        <v>0.0214</v>
      </c>
      <c r="AF54" s="76" t="s">
        <v>619</v>
      </c>
      <c r="AG54" s="76" t="s">
        <v>619</v>
      </c>
      <c r="AH54" s="76" t="s">
        <v>619</v>
      </c>
      <c r="AI54" s="77"/>
    </row>
    <row r="55" spans="1:35" ht="15">
      <c r="A55" s="71"/>
      <c r="B55" s="72"/>
      <c r="C55" s="73"/>
      <c r="D55" s="74" t="s">
        <v>300</v>
      </c>
      <c r="E55" s="75">
        <v>0.0420011</v>
      </c>
      <c r="F55" s="76">
        <v>0.043</v>
      </c>
      <c r="G55" s="76">
        <v>0.09063</v>
      </c>
      <c r="H55" s="76">
        <v>0.0746433</v>
      </c>
      <c r="I55" s="76">
        <v>0.0375558</v>
      </c>
      <c r="J55" s="76">
        <v>0.0229299</v>
      </c>
      <c r="K55" s="76">
        <v>0.0283541</v>
      </c>
      <c r="L55" s="76">
        <v>0.027</v>
      </c>
      <c r="M55" s="76">
        <v>0.0448369</v>
      </c>
      <c r="N55" s="76">
        <v>0.025</v>
      </c>
      <c r="O55" s="76">
        <v>0.0199027</v>
      </c>
      <c r="P55" s="76">
        <v>0.0103083</v>
      </c>
      <c r="Q55" s="76">
        <v>0.0337252</v>
      </c>
      <c r="R55" s="76">
        <v>0.1326</v>
      </c>
      <c r="S55" s="76">
        <v>0.0271661</v>
      </c>
      <c r="T55" s="76">
        <v>0.05676</v>
      </c>
      <c r="U55" s="76">
        <v>0.01535</v>
      </c>
      <c r="V55" s="76">
        <v>0.0234284</v>
      </c>
      <c r="W55" s="76">
        <v>0.0236547</v>
      </c>
      <c r="X55" s="76">
        <v>0.038252</v>
      </c>
      <c r="Y55" s="76">
        <v>0.0681525</v>
      </c>
      <c r="Z55" s="76">
        <v>0.0197056</v>
      </c>
      <c r="AA55" s="76">
        <v>0.0459419</v>
      </c>
      <c r="AB55" s="76" t="s">
        <v>619</v>
      </c>
      <c r="AC55" s="76" t="s">
        <v>619</v>
      </c>
      <c r="AD55" s="76" t="s">
        <v>619</v>
      </c>
      <c r="AE55" s="76">
        <v>0.0236</v>
      </c>
      <c r="AF55" s="76" t="s">
        <v>619</v>
      </c>
      <c r="AG55" s="76" t="s">
        <v>619</v>
      </c>
      <c r="AH55" s="76" t="s">
        <v>619</v>
      </c>
      <c r="AI55" s="77"/>
    </row>
    <row r="56" spans="1:35" ht="15">
      <c r="A56" s="71"/>
      <c r="B56" s="72"/>
      <c r="C56" s="73"/>
      <c r="D56" s="74" t="s">
        <v>769</v>
      </c>
      <c r="E56" s="75">
        <v>0.643505</v>
      </c>
      <c r="F56" s="76">
        <v>0.002261</v>
      </c>
      <c r="G56" s="76">
        <v>0.9017</v>
      </c>
      <c r="H56" s="76">
        <v>0.425772</v>
      </c>
      <c r="I56" s="76">
        <v>0.0015078</v>
      </c>
      <c r="J56" s="76">
        <v>0.339229</v>
      </c>
      <c r="K56" s="76">
        <v>0.01841733</v>
      </c>
      <c r="L56" s="76">
        <v>0.2654</v>
      </c>
      <c r="M56" s="76">
        <v>0.312309</v>
      </c>
      <c r="N56" s="76">
        <v>0.8759</v>
      </c>
      <c r="O56" s="76">
        <v>0.33102189</v>
      </c>
      <c r="P56" s="78">
        <v>6.17645E-05</v>
      </c>
      <c r="Q56" s="76">
        <v>0.2118112</v>
      </c>
      <c r="R56" s="76">
        <v>0.48</v>
      </c>
      <c r="S56" s="76">
        <v>0.637807668</v>
      </c>
      <c r="T56" s="76">
        <v>0.3921</v>
      </c>
      <c r="U56" s="76">
        <v>0.2338</v>
      </c>
      <c r="V56" s="76">
        <v>0.0843928</v>
      </c>
      <c r="W56" s="76">
        <v>0.470219</v>
      </c>
      <c r="X56" s="76">
        <v>0.8037747</v>
      </c>
      <c r="Y56" s="76">
        <v>0.9847975</v>
      </c>
      <c r="Z56" s="76">
        <v>0.0496707</v>
      </c>
      <c r="AA56" s="76">
        <v>0.821202</v>
      </c>
      <c r="AB56" s="76" t="s">
        <v>619</v>
      </c>
      <c r="AC56" s="76" t="s">
        <v>619</v>
      </c>
      <c r="AD56" s="76" t="s">
        <v>619</v>
      </c>
      <c r="AE56" s="76">
        <v>0.364</v>
      </c>
      <c r="AF56" s="76" t="s">
        <v>619</v>
      </c>
      <c r="AG56" s="76" t="s">
        <v>619</v>
      </c>
      <c r="AH56" s="76" t="s">
        <v>619</v>
      </c>
      <c r="AI56" s="77"/>
    </row>
    <row r="57" spans="1:35" ht="15.75" thickBot="1">
      <c r="A57" s="79"/>
      <c r="B57" s="80"/>
      <c r="C57" s="81"/>
      <c r="D57" s="82" t="s">
        <v>301</v>
      </c>
      <c r="E57" s="83">
        <v>0.8167510033</v>
      </c>
      <c r="F57" s="84">
        <v>0.9899</v>
      </c>
      <c r="G57" s="84">
        <v>0.48</v>
      </c>
      <c r="H57" s="84">
        <v>0.411472</v>
      </c>
      <c r="I57" s="84">
        <v>0.419636</v>
      </c>
      <c r="J57" s="84">
        <v>0.65206</v>
      </c>
      <c r="K57" s="84">
        <v>0.987398</v>
      </c>
      <c r="L57" s="84">
        <v>0.3753</v>
      </c>
      <c r="M57" s="84">
        <v>0.580292</v>
      </c>
      <c r="N57" s="84">
        <v>0.425</v>
      </c>
      <c r="O57" s="84">
        <v>0.9911</v>
      </c>
      <c r="P57" s="84">
        <v>0.7208</v>
      </c>
      <c r="Q57" s="84">
        <v>0.984996</v>
      </c>
      <c r="R57" s="84">
        <v>0.9947</v>
      </c>
      <c r="S57" s="84">
        <v>0.986854</v>
      </c>
      <c r="T57" s="84">
        <v>0.9303671</v>
      </c>
      <c r="U57" s="84">
        <v>0.6142</v>
      </c>
      <c r="V57" s="84">
        <v>0.818153</v>
      </c>
      <c r="W57" s="84">
        <v>0.964444</v>
      </c>
      <c r="X57" s="84">
        <v>0.9649</v>
      </c>
      <c r="Y57" s="84">
        <v>0.983248</v>
      </c>
      <c r="Z57" s="84">
        <v>0.787178</v>
      </c>
      <c r="AA57" s="84">
        <v>0.42504</v>
      </c>
      <c r="AB57" s="84" t="s">
        <v>619</v>
      </c>
      <c r="AC57" s="84" t="s">
        <v>619</v>
      </c>
      <c r="AD57" s="84" t="s">
        <v>619</v>
      </c>
      <c r="AE57" s="84" t="s">
        <v>303</v>
      </c>
      <c r="AF57" s="84" t="s">
        <v>619</v>
      </c>
      <c r="AG57" s="84" t="s">
        <v>619</v>
      </c>
      <c r="AH57" s="84" t="s">
        <v>619</v>
      </c>
      <c r="AI57" s="85"/>
    </row>
    <row r="58" spans="1:35" ht="15">
      <c r="A58" s="65" t="s">
        <v>730</v>
      </c>
      <c r="B58" s="66" t="s">
        <v>654</v>
      </c>
      <c r="C58" s="67" t="s">
        <v>631</v>
      </c>
      <c r="D58" s="68" t="s">
        <v>284</v>
      </c>
      <c r="E58" s="69">
        <v>1428</v>
      </c>
      <c r="F58" s="69">
        <v>490</v>
      </c>
      <c r="G58" s="69">
        <v>476</v>
      </c>
      <c r="H58" s="69">
        <v>1431</v>
      </c>
      <c r="I58" s="69">
        <v>2047</v>
      </c>
      <c r="J58" s="69">
        <v>1378</v>
      </c>
      <c r="K58" s="69">
        <v>1995</v>
      </c>
      <c r="L58" s="69">
        <v>1443</v>
      </c>
      <c r="M58" s="69">
        <v>770</v>
      </c>
      <c r="N58" s="69">
        <v>3346</v>
      </c>
      <c r="O58" s="69">
        <v>2501</v>
      </c>
      <c r="P58" s="69">
        <v>6777</v>
      </c>
      <c r="Q58" s="69">
        <v>669</v>
      </c>
      <c r="R58" s="69">
        <v>342</v>
      </c>
      <c r="S58" s="69">
        <v>596</v>
      </c>
      <c r="T58" s="69">
        <v>568</v>
      </c>
      <c r="U58" s="69">
        <v>1205</v>
      </c>
      <c r="V58" s="69">
        <v>1725</v>
      </c>
      <c r="W58" s="69">
        <v>1452</v>
      </c>
      <c r="X58" s="69">
        <v>671</v>
      </c>
      <c r="Y58" s="69">
        <v>831</v>
      </c>
      <c r="Z58" s="69">
        <v>3537.994</v>
      </c>
      <c r="AA58" s="69">
        <v>675</v>
      </c>
      <c r="AB58" s="69">
        <v>942</v>
      </c>
      <c r="AC58" s="69">
        <v>3319</v>
      </c>
      <c r="AD58" s="69">
        <v>409</v>
      </c>
      <c r="AE58" s="69">
        <v>1214</v>
      </c>
      <c r="AF58" s="69">
        <v>1726</v>
      </c>
      <c r="AG58" s="69">
        <v>647</v>
      </c>
      <c r="AH58" s="69">
        <v>1445</v>
      </c>
      <c r="AI58" s="70">
        <v>581</v>
      </c>
    </row>
    <row r="59" spans="1:35" ht="15">
      <c r="A59" s="71"/>
      <c r="B59" s="72"/>
      <c r="C59" s="73"/>
      <c r="D59" s="74" t="s">
        <v>298</v>
      </c>
      <c r="E59" s="75">
        <v>0.314426</v>
      </c>
      <c r="F59" s="76">
        <v>0.327</v>
      </c>
      <c r="G59" s="76">
        <v>0.280462</v>
      </c>
      <c r="H59" s="76">
        <v>0.319357</v>
      </c>
      <c r="I59" s="76">
        <v>0.305569</v>
      </c>
      <c r="J59" s="76">
        <v>0.3007983</v>
      </c>
      <c r="K59" s="76">
        <v>0.3308235</v>
      </c>
      <c r="L59" s="76">
        <v>0.330561</v>
      </c>
      <c r="M59" s="76">
        <v>0.333117</v>
      </c>
      <c r="N59" s="76">
        <v>0.455</v>
      </c>
      <c r="O59" s="76">
        <v>0.3199</v>
      </c>
      <c r="P59" s="76">
        <v>0.3146</v>
      </c>
      <c r="Q59" s="76">
        <v>0.295715</v>
      </c>
      <c r="R59" s="76">
        <v>0.2409</v>
      </c>
      <c r="S59" s="76">
        <v>0.337248322</v>
      </c>
      <c r="T59" s="76">
        <v>0.309</v>
      </c>
      <c r="U59" s="76">
        <v>0.2618</v>
      </c>
      <c r="V59" s="76">
        <v>0.3231884</v>
      </c>
      <c r="W59" s="76">
        <v>0.29430043</v>
      </c>
      <c r="X59" s="76">
        <v>0.308715</v>
      </c>
      <c r="Y59" s="76">
        <v>0.411937</v>
      </c>
      <c r="Z59" s="76">
        <v>0.305485</v>
      </c>
      <c r="AA59" s="76">
        <v>0.2645156</v>
      </c>
      <c r="AB59" s="76">
        <v>0.31</v>
      </c>
      <c r="AC59" s="76">
        <v>0.32238626</v>
      </c>
      <c r="AD59" s="76">
        <v>0.2971</v>
      </c>
      <c r="AE59" s="76">
        <v>0.319604613</v>
      </c>
      <c r="AF59" s="76">
        <v>0.253</v>
      </c>
      <c r="AG59" s="76">
        <v>0.320710974</v>
      </c>
      <c r="AH59" s="76">
        <v>0.43598</v>
      </c>
      <c r="AI59" s="77">
        <v>0.39</v>
      </c>
    </row>
    <row r="60" spans="1:35" ht="15">
      <c r="A60" s="71"/>
      <c r="B60" s="72"/>
      <c r="C60" s="73"/>
      <c r="D60" s="74" t="s">
        <v>299</v>
      </c>
      <c r="E60" s="75">
        <v>0.0281659</v>
      </c>
      <c r="F60" s="76">
        <v>0.093</v>
      </c>
      <c r="G60" s="76">
        <v>0.09991</v>
      </c>
      <c r="H60" s="76">
        <v>-0.0275873</v>
      </c>
      <c r="I60" s="76">
        <v>0.0042983</v>
      </c>
      <c r="J60" s="76">
        <v>0.0455034</v>
      </c>
      <c r="K60" s="76">
        <v>0.0227743</v>
      </c>
      <c r="L60" s="76">
        <v>0.037069999</v>
      </c>
      <c r="M60" s="76">
        <v>0.0502379</v>
      </c>
      <c r="N60" s="76">
        <v>0.03</v>
      </c>
      <c r="O60" s="76">
        <v>0.0310282</v>
      </c>
      <c r="P60" s="76">
        <v>0.0290228</v>
      </c>
      <c r="Q60" s="76">
        <v>0.0463983</v>
      </c>
      <c r="R60" s="76">
        <v>0.0656</v>
      </c>
      <c r="S60" s="76">
        <v>0.0224653</v>
      </c>
      <c r="T60" s="76">
        <v>-0.009929</v>
      </c>
      <c r="U60" s="76">
        <v>0.04556</v>
      </c>
      <c r="V60" s="76">
        <v>0.0419179</v>
      </c>
      <c r="W60" s="76">
        <v>0.0766806</v>
      </c>
      <c r="X60" s="76">
        <v>0.0204328</v>
      </c>
      <c r="Y60" s="76">
        <v>0.0216906</v>
      </c>
      <c r="Z60" s="76">
        <v>0.0324112</v>
      </c>
      <c r="AA60" s="76">
        <v>0.0426613</v>
      </c>
      <c r="AB60" s="76">
        <v>0.032</v>
      </c>
      <c r="AC60" s="76">
        <v>0.01740537</v>
      </c>
      <c r="AD60" s="76">
        <v>0.1032</v>
      </c>
      <c r="AE60" s="76">
        <v>0.025740106</v>
      </c>
      <c r="AF60" s="76">
        <v>0.059</v>
      </c>
      <c r="AG60" s="76">
        <v>0.00014965</v>
      </c>
      <c r="AH60" s="76">
        <v>0.048</v>
      </c>
      <c r="AI60" s="77">
        <v>0.009</v>
      </c>
    </row>
    <row r="61" spans="1:35" ht="15">
      <c r="A61" s="71"/>
      <c r="B61" s="72"/>
      <c r="C61" s="73"/>
      <c r="D61" s="74" t="s">
        <v>300</v>
      </c>
      <c r="E61" s="75">
        <v>0.0236902</v>
      </c>
      <c r="F61" s="76">
        <v>0.031</v>
      </c>
      <c r="G61" s="76">
        <v>0.06954</v>
      </c>
      <c r="H61" s="76">
        <v>0.0387313</v>
      </c>
      <c r="I61" s="76">
        <v>0.0194067</v>
      </c>
      <c r="J61" s="76">
        <v>0.0151713</v>
      </c>
      <c r="K61" s="76">
        <v>0.02047668</v>
      </c>
      <c r="L61" s="76">
        <v>0.013132</v>
      </c>
      <c r="M61" s="76">
        <v>0.0259533</v>
      </c>
      <c r="N61" s="76">
        <v>0.017</v>
      </c>
      <c r="O61" s="76">
        <v>0.0147026</v>
      </c>
      <c r="P61" s="76">
        <v>0.00673401</v>
      </c>
      <c r="Q61" s="76">
        <v>0.029377</v>
      </c>
      <c r="R61" s="76">
        <v>0.1006</v>
      </c>
      <c r="S61" s="76">
        <v>0.021338</v>
      </c>
      <c r="T61" s="76">
        <v>0.04208</v>
      </c>
      <c r="U61" s="76">
        <v>0.01324</v>
      </c>
      <c r="V61" s="76">
        <v>0.0165458</v>
      </c>
      <c r="W61" s="76">
        <v>0.0193701</v>
      </c>
      <c r="X61" s="76">
        <v>0.0283071</v>
      </c>
      <c r="Y61" s="76">
        <v>0.0465026</v>
      </c>
      <c r="Z61" s="76">
        <v>0.0133298</v>
      </c>
      <c r="AA61" s="76">
        <v>0.0221473</v>
      </c>
      <c r="AB61" s="76">
        <v>0.03</v>
      </c>
      <c r="AC61" s="76">
        <v>0.01396424</v>
      </c>
      <c r="AD61" s="76">
        <v>0.04348</v>
      </c>
      <c r="AE61" s="76">
        <v>0.01784005</v>
      </c>
      <c r="AF61" s="76">
        <v>0.012</v>
      </c>
      <c r="AG61" s="76">
        <v>0.025190343</v>
      </c>
      <c r="AH61" s="76">
        <v>0.033</v>
      </c>
      <c r="AI61" s="77">
        <v>0.027</v>
      </c>
    </row>
    <row r="62" spans="1:35" ht="15">
      <c r="A62" s="71"/>
      <c r="B62" s="72"/>
      <c r="C62" s="73"/>
      <c r="D62" s="74" t="s">
        <v>769</v>
      </c>
      <c r="E62" s="75">
        <v>0.233583</v>
      </c>
      <c r="F62" s="76">
        <v>0.003281</v>
      </c>
      <c r="G62" s="76">
        <v>0.2</v>
      </c>
      <c r="H62" s="76">
        <v>0.476295</v>
      </c>
      <c r="I62" s="76">
        <v>0.824714</v>
      </c>
      <c r="J62" s="76">
        <v>0.0027059</v>
      </c>
      <c r="K62" s="76">
        <v>0.2660495</v>
      </c>
      <c r="L62" s="76">
        <v>0.00482508</v>
      </c>
      <c r="M62" s="76">
        <v>0.0529867</v>
      </c>
      <c r="N62" s="76">
        <v>0.09269</v>
      </c>
      <c r="O62" s="76">
        <v>0.03483387</v>
      </c>
      <c r="P62" s="78">
        <v>1.6334E-05</v>
      </c>
      <c r="Q62" s="76">
        <v>0.1142423</v>
      </c>
      <c r="R62" s="76">
        <v>0.52</v>
      </c>
      <c r="S62" s="76">
        <v>0.29692039</v>
      </c>
      <c r="T62" s="76">
        <v>0.8136</v>
      </c>
      <c r="U62" s="76">
        <v>0.0005987</v>
      </c>
      <c r="V62" s="76">
        <v>0.0112946</v>
      </c>
      <c r="W62" s="78">
        <v>7.53578E-05</v>
      </c>
      <c r="X62" s="76">
        <v>0.4704015</v>
      </c>
      <c r="Y62" s="76">
        <v>0.638548</v>
      </c>
      <c r="Z62" s="76">
        <v>0.0150368</v>
      </c>
      <c r="AA62" s="76">
        <v>0.0540901</v>
      </c>
      <c r="AB62" s="76">
        <v>0.2817</v>
      </c>
      <c r="AC62" s="76">
        <v>0.21269651</v>
      </c>
      <c r="AD62" s="76">
        <v>0.01808</v>
      </c>
      <c r="AE62" s="76">
        <v>0.149328013</v>
      </c>
      <c r="AF62" s="78">
        <v>1.29E-06</v>
      </c>
      <c r="AG62" s="76">
        <v>0.99526183</v>
      </c>
      <c r="AH62" s="76">
        <v>0.144</v>
      </c>
      <c r="AI62" s="77">
        <v>0.742</v>
      </c>
    </row>
    <row r="63" spans="1:35" ht="15.75" thickBot="1">
      <c r="A63" s="79"/>
      <c r="B63" s="80"/>
      <c r="C63" s="81"/>
      <c r="D63" s="82" t="s">
        <v>301</v>
      </c>
      <c r="E63" s="83" t="s">
        <v>303</v>
      </c>
      <c r="F63" s="84">
        <v>0.9926</v>
      </c>
      <c r="G63" s="84" t="s">
        <v>303</v>
      </c>
      <c r="H63" s="84" t="s">
        <v>303</v>
      </c>
      <c r="I63" s="84" t="s">
        <v>303</v>
      </c>
      <c r="J63" s="84" t="s">
        <v>303</v>
      </c>
      <c r="K63" s="84">
        <v>1</v>
      </c>
      <c r="L63" s="84" t="s">
        <v>303</v>
      </c>
      <c r="M63" s="84">
        <v>0.999221</v>
      </c>
      <c r="N63" s="84" t="s">
        <v>303</v>
      </c>
      <c r="O63" s="84">
        <v>0.9953</v>
      </c>
      <c r="P63" s="84" t="s">
        <v>303</v>
      </c>
      <c r="Q63" s="84">
        <v>0.952296</v>
      </c>
      <c r="R63" s="84">
        <v>0.992</v>
      </c>
      <c r="S63" s="84">
        <v>0.897478</v>
      </c>
      <c r="T63" s="84">
        <v>0.9872157</v>
      </c>
      <c r="U63" s="84">
        <v>0.8087</v>
      </c>
      <c r="V63" s="84" t="s">
        <v>303</v>
      </c>
      <c r="W63" s="84">
        <v>0.868812</v>
      </c>
      <c r="X63" s="84">
        <v>0.997897</v>
      </c>
      <c r="Y63" s="84" t="s">
        <v>303</v>
      </c>
      <c r="Z63" s="84" t="s">
        <v>303</v>
      </c>
      <c r="AA63" s="84">
        <v>0.992139</v>
      </c>
      <c r="AB63" s="84" t="s">
        <v>303</v>
      </c>
      <c r="AC63" s="84" t="s">
        <v>303</v>
      </c>
      <c r="AD63" s="84" t="s">
        <v>303</v>
      </c>
      <c r="AE63" s="84" t="s">
        <v>303</v>
      </c>
      <c r="AF63" s="84" t="s">
        <v>303</v>
      </c>
      <c r="AG63" s="84" t="s">
        <v>303</v>
      </c>
      <c r="AH63" s="84" t="s">
        <v>303</v>
      </c>
      <c r="AI63" s="85" t="s">
        <v>303</v>
      </c>
    </row>
    <row r="64" spans="1:35" ht="15">
      <c r="A64" s="65" t="s">
        <v>291</v>
      </c>
      <c r="B64" s="66" t="s">
        <v>292</v>
      </c>
      <c r="C64" s="67" t="s">
        <v>388</v>
      </c>
      <c r="D64" s="68" t="s">
        <v>284</v>
      </c>
      <c r="E64" s="69">
        <v>1428</v>
      </c>
      <c r="F64" s="69">
        <v>490</v>
      </c>
      <c r="G64" s="69">
        <v>480</v>
      </c>
      <c r="H64" s="69">
        <v>507</v>
      </c>
      <c r="I64" s="69">
        <v>700</v>
      </c>
      <c r="J64" s="69">
        <v>1378</v>
      </c>
      <c r="K64" s="69">
        <v>1996</v>
      </c>
      <c r="L64" s="69">
        <v>1462</v>
      </c>
      <c r="M64" s="69">
        <v>770</v>
      </c>
      <c r="N64" s="69">
        <v>3346</v>
      </c>
      <c r="O64" s="69">
        <v>2501</v>
      </c>
      <c r="P64" s="69">
        <v>6777</v>
      </c>
      <c r="Q64" s="69">
        <v>669</v>
      </c>
      <c r="R64" s="69">
        <v>342</v>
      </c>
      <c r="S64" s="69">
        <v>716</v>
      </c>
      <c r="T64" s="69">
        <v>568</v>
      </c>
      <c r="U64" s="69">
        <v>1205</v>
      </c>
      <c r="V64" s="69">
        <v>1561</v>
      </c>
      <c r="W64" s="69">
        <v>1452</v>
      </c>
      <c r="X64" s="69">
        <v>671</v>
      </c>
      <c r="Y64" s="69">
        <v>831</v>
      </c>
      <c r="Z64" s="69">
        <v>3537.994</v>
      </c>
      <c r="AA64" s="69">
        <v>675</v>
      </c>
      <c r="AB64" s="69" t="s">
        <v>619</v>
      </c>
      <c r="AC64" s="69" t="s">
        <v>619</v>
      </c>
      <c r="AD64" s="69" t="s">
        <v>619</v>
      </c>
      <c r="AE64" s="69">
        <v>1183</v>
      </c>
      <c r="AF64" s="69" t="s">
        <v>619</v>
      </c>
      <c r="AG64" s="69" t="s">
        <v>619</v>
      </c>
      <c r="AH64" s="69" t="s">
        <v>619</v>
      </c>
      <c r="AI64" s="70"/>
    </row>
    <row r="65" spans="1:35" ht="15">
      <c r="A65" s="71"/>
      <c r="B65" s="72"/>
      <c r="C65" s="73"/>
      <c r="D65" s="74" t="s">
        <v>298</v>
      </c>
      <c r="E65" s="75">
        <v>0.414916</v>
      </c>
      <c r="F65" s="76">
        <v>0.401</v>
      </c>
      <c r="G65" s="76">
        <v>0.409375</v>
      </c>
      <c r="H65" s="76">
        <v>0.287968</v>
      </c>
      <c r="I65" s="76">
        <v>0.297858</v>
      </c>
      <c r="J65" s="76">
        <v>0.4177303</v>
      </c>
      <c r="K65" s="76">
        <v>0.3996681</v>
      </c>
      <c r="L65" s="76">
        <v>0.401156</v>
      </c>
      <c r="M65" s="76">
        <v>0.402597</v>
      </c>
      <c r="N65" s="76">
        <v>0.434</v>
      </c>
      <c r="O65" s="76">
        <v>0.4308</v>
      </c>
      <c r="P65" s="76">
        <v>0.4388</v>
      </c>
      <c r="Q65" s="76">
        <v>0.410461</v>
      </c>
      <c r="R65" s="76">
        <v>0.5986</v>
      </c>
      <c r="S65" s="76">
        <v>0.45879888</v>
      </c>
      <c r="T65" s="76">
        <v>0.4155</v>
      </c>
      <c r="U65" s="76">
        <v>0.3535</v>
      </c>
      <c r="V65" s="76">
        <v>0.4279308</v>
      </c>
      <c r="W65" s="76">
        <v>0.44305885</v>
      </c>
      <c r="X65" s="76">
        <v>0.438203</v>
      </c>
      <c r="Y65" s="76">
        <v>0.4261177</v>
      </c>
      <c r="Z65" s="76">
        <v>0.446107</v>
      </c>
      <c r="AA65" s="76">
        <v>0.380784</v>
      </c>
      <c r="AB65" s="76" t="s">
        <v>619</v>
      </c>
      <c r="AC65" s="76" t="s">
        <v>619</v>
      </c>
      <c r="AD65" s="76" t="s">
        <v>619</v>
      </c>
      <c r="AE65" s="76">
        <v>0.571</v>
      </c>
      <c r="AF65" s="76" t="s">
        <v>619</v>
      </c>
      <c r="AG65" s="76" t="s">
        <v>619</v>
      </c>
      <c r="AH65" s="76" t="s">
        <v>619</v>
      </c>
      <c r="AI65" s="77"/>
    </row>
    <row r="66" spans="1:35" ht="15">
      <c r="A66" s="71"/>
      <c r="B66" s="72"/>
      <c r="C66" s="73"/>
      <c r="D66" s="74" t="s">
        <v>299</v>
      </c>
      <c r="E66" s="75">
        <v>0.0171603</v>
      </c>
      <c r="F66" s="76">
        <v>0.043</v>
      </c>
      <c r="G66" s="76">
        <v>0.07147</v>
      </c>
      <c r="H66" s="76">
        <v>0.0080594</v>
      </c>
      <c r="I66" s="76">
        <v>0.0424717</v>
      </c>
      <c r="J66" s="76">
        <v>0.0305387</v>
      </c>
      <c r="K66" s="76">
        <v>0.062888</v>
      </c>
      <c r="L66" s="76">
        <v>0.023</v>
      </c>
      <c r="M66" s="76">
        <v>-0.0069194</v>
      </c>
      <c r="N66" s="76">
        <v>0.012</v>
      </c>
      <c r="O66" s="76">
        <v>0.0258774</v>
      </c>
      <c r="P66" s="76">
        <v>0.026425</v>
      </c>
      <c r="Q66" s="76">
        <v>-0.00297611</v>
      </c>
      <c r="R66" s="76">
        <v>-0.0293</v>
      </c>
      <c r="S66" s="76">
        <v>0.0155362</v>
      </c>
      <c r="T66" s="76">
        <v>0.03682</v>
      </c>
      <c r="U66" s="76">
        <v>0.04497</v>
      </c>
      <c r="V66" s="76">
        <v>0.0165502</v>
      </c>
      <c r="W66" s="76">
        <v>0.0233729</v>
      </c>
      <c r="X66" s="76">
        <v>0.0321853</v>
      </c>
      <c r="Y66" s="76">
        <v>0.0193442</v>
      </c>
      <c r="Z66" s="76">
        <v>0.0257071</v>
      </c>
      <c r="AA66" s="76">
        <v>0.0056955</v>
      </c>
      <c r="AB66" s="76" t="s">
        <v>619</v>
      </c>
      <c r="AC66" s="76" t="s">
        <v>619</v>
      </c>
      <c r="AD66" s="76" t="s">
        <v>619</v>
      </c>
      <c r="AE66" s="76">
        <v>0.0438</v>
      </c>
      <c r="AF66" s="76" t="s">
        <v>619</v>
      </c>
      <c r="AG66" s="76" t="s">
        <v>619</v>
      </c>
      <c r="AH66" s="76" t="s">
        <v>619</v>
      </c>
      <c r="AI66" s="77"/>
    </row>
    <row r="67" spans="1:35" ht="15">
      <c r="A67" s="71"/>
      <c r="B67" s="72"/>
      <c r="C67" s="73"/>
      <c r="D67" s="74" t="s">
        <v>300</v>
      </c>
      <c r="E67" s="75">
        <v>0.0270732</v>
      </c>
      <c r="F67" s="76">
        <v>0.03</v>
      </c>
      <c r="G67" s="76">
        <v>0.06848</v>
      </c>
      <c r="H67" s="76">
        <v>0.0454705</v>
      </c>
      <c r="I67" s="76">
        <v>0.0225355</v>
      </c>
      <c r="J67" s="76">
        <v>0.0161851</v>
      </c>
      <c r="K67" s="76">
        <v>0.0232608</v>
      </c>
      <c r="L67" s="76">
        <v>0.016</v>
      </c>
      <c r="M67" s="76">
        <v>0.0294701</v>
      </c>
      <c r="N67" s="76">
        <v>0.017</v>
      </c>
      <c r="O67" s="76">
        <v>0.0143562</v>
      </c>
      <c r="P67" s="76">
        <v>0.00646522</v>
      </c>
      <c r="Q67" s="76">
        <v>0.0260346</v>
      </c>
      <c r="R67" s="76">
        <v>0.0886</v>
      </c>
      <c r="S67" s="76">
        <v>0.0190996</v>
      </c>
      <c r="T67" s="76">
        <v>0.03946</v>
      </c>
      <c r="U67" s="76">
        <v>0.01206</v>
      </c>
      <c r="V67" s="76">
        <v>0.0157237</v>
      </c>
      <c r="W67" s="76">
        <v>0.0171081</v>
      </c>
      <c r="X67" s="76">
        <v>0.0269669</v>
      </c>
      <c r="Y67" s="76">
        <v>0.0455527</v>
      </c>
      <c r="Z67" s="76">
        <v>0.0125401</v>
      </c>
      <c r="AA67" s="76">
        <v>0.0243554</v>
      </c>
      <c r="AB67" s="76" t="s">
        <v>619</v>
      </c>
      <c r="AC67" s="76" t="s">
        <v>619</v>
      </c>
      <c r="AD67" s="76" t="s">
        <v>619</v>
      </c>
      <c r="AE67" s="76">
        <v>0.017</v>
      </c>
      <c r="AF67" s="76" t="s">
        <v>619</v>
      </c>
      <c r="AG67" s="76" t="s">
        <v>619</v>
      </c>
      <c r="AH67" s="76" t="s">
        <v>619</v>
      </c>
      <c r="AI67" s="77"/>
    </row>
    <row r="68" spans="1:35" ht="15">
      <c r="A68" s="71"/>
      <c r="B68" s="72"/>
      <c r="C68" s="73"/>
      <c r="D68" s="74" t="s">
        <v>769</v>
      </c>
      <c r="E68" s="75">
        <v>0.513768</v>
      </c>
      <c r="F68" s="76">
        <v>0.1526</v>
      </c>
      <c r="G68" s="76">
        <v>0.35</v>
      </c>
      <c r="H68" s="76">
        <v>0.854155</v>
      </c>
      <c r="I68" s="76">
        <v>0.0601415</v>
      </c>
      <c r="J68" s="76">
        <v>0.0567649</v>
      </c>
      <c r="K68" s="76">
        <v>0.006859</v>
      </c>
      <c r="L68" s="76">
        <v>0.1624</v>
      </c>
      <c r="M68" s="76">
        <v>0.812388</v>
      </c>
      <c r="N68" s="76">
        <v>0.5281</v>
      </c>
      <c r="O68" s="76">
        <v>0.07144263</v>
      </c>
      <c r="P68" s="78">
        <v>4.36508E-05</v>
      </c>
      <c r="Q68" s="76">
        <v>0.9089892</v>
      </c>
      <c r="R68" s="76">
        <v>0.74</v>
      </c>
      <c r="S68" s="76">
        <v>0.420334488</v>
      </c>
      <c r="T68" s="76">
        <v>0.3512</v>
      </c>
      <c r="U68" s="78">
        <v>0.0002013</v>
      </c>
      <c r="V68" s="76">
        <v>0.292142</v>
      </c>
      <c r="W68" s="76">
        <v>0.17188</v>
      </c>
      <c r="X68" s="76">
        <v>0.2326692</v>
      </c>
      <c r="Y68" s="76">
        <v>0.6689051</v>
      </c>
      <c r="Z68" s="76">
        <v>0.0403654</v>
      </c>
      <c r="AA68" s="76">
        <v>0.826568</v>
      </c>
      <c r="AB68" s="76" t="s">
        <v>619</v>
      </c>
      <c r="AC68" s="76" t="s">
        <v>619</v>
      </c>
      <c r="AD68" s="76" t="s">
        <v>619</v>
      </c>
      <c r="AE68" s="76">
        <v>0.01</v>
      </c>
      <c r="AF68" s="76" t="s">
        <v>619</v>
      </c>
      <c r="AG68" s="76" t="s">
        <v>619</v>
      </c>
      <c r="AH68" s="76" t="s">
        <v>619</v>
      </c>
      <c r="AI68" s="77"/>
    </row>
    <row r="69" spans="1:35" ht="15.75" thickBot="1">
      <c r="A69" s="79"/>
      <c r="B69" s="80"/>
      <c r="C69" s="81"/>
      <c r="D69" s="82" t="s">
        <v>301</v>
      </c>
      <c r="E69" s="83">
        <v>0.8092370033</v>
      </c>
      <c r="F69" s="84">
        <v>0.9733</v>
      </c>
      <c r="G69" s="84">
        <v>0.699</v>
      </c>
      <c r="H69" s="84">
        <v>0.616909</v>
      </c>
      <c r="I69" s="84">
        <v>0.636609</v>
      </c>
      <c r="J69" s="84">
        <v>0.736318</v>
      </c>
      <c r="K69" s="84">
        <v>0.691934</v>
      </c>
      <c r="L69" s="84">
        <v>0.5719</v>
      </c>
      <c r="M69" s="84">
        <v>0.731591</v>
      </c>
      <c r="N69" s="84">
        <v>0.558</v>
      </c>
      <c r="O69" s="84" t="s">
        <v>303</v>
      </c>
      <c r="P69" s="84">
        <v>0.9553</v>
      </c>
      <c r="Q69" s="84">
        <v>0.990106</v>
      </c>
      <c r="R69" s="84">
        <v>1</v>
      </c>
      <c r="S69" s="84" t="s">
        <v>303</v>
      </c>
      <c r="T69" s="84">
        <v>0.96361937</v>
      </c>
      <c r="U69" s="84" t="s">
        <v>303</v>
      </c>
      <c r="V69" s="84">
        <v>0.956779</v>
      </c>
      <c r="W69" s="84">
        <v>0.91736</v>
      </c>
      <c r="X69" s="84">
        <v>0.969984</v>
      </c>
      <c r="Y69" s="84">
        <v>1</v>
      </c>
      <c r="Z69" s="84">
        <v>0.953804</v>
      </c>
      <c r="AA69" s="84">
        <v>0.700549</v>
      </c>
      <c r="AB69" s="84" t="s">
        <v>619</v>
      </c>
      <c r="AC69" s="84" t="s">
        <v>619</v>
      </c>
      <c r="AD69" s="84" t="s">
        <v>619</v>
      </c>
      <c r="AE69" s="84" t="s">
        <v>303</v>
      </c>
      <c r="AF69" s="84" t="s">
        <v>619</v>
      </c>
      <c r="AG69" s="84" t="s">
        <v>619</v>
      </c>
      <c r="AH69" s="84" t="s">
        <v>619</v>
      </c>
      <c r="AI69" s="85"/>
    </row>
  </sheetData>
  <sheetProtection selectLockedCells="1" selectUnlockedCells="1"/>
  <printOptions/>
  <pageMargins left="0.7" right="0.7" top="0.75" bottom="0.75" header="0.51" footer="0.51"/>
  <pageSetup fitToWidth="10" fitToHeight="1" horizontalDpi="300" verticalDpi="3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9.8515625" style="90" customWidth="1"/>
    <col min="2" max="2" width="15.8515625" style="91" bestFit="1" customWidth="1"/>
    <col min="3" max="3" width="6.421875" style="91" bestFit="1" customWidth="1"/>
    <col min="4" max="4" width="7.140625" style="91" bestFit="1" customWidth="1"/>
    <col min="5" max="9" width="12.7109375" style="91" bestFit="1" customWidth="1"/>
    <col min="10" max="10" width="13.8515625" style="91" bestFit="1" customWidth="1"/>
    <col min="11" max="11" width="16.00390625" style="91" bestFit="1" customWidth="1"/>
    <col min="12" max="15" width="12.7109375" style="91" bestFit="1" customWidth="1"/>
    <col min="16" max="16" width="17.421875" style="91" customWidth="1"/>
    <col min="17" max="17" width="15.421875" style="92" bestFit="1" customWidth="1"/>
    <col min="18" max="18" width="18.7109375" style="92" bestFit="1" customWidth="1"/>
    <col min="19" max="16384" width="9.140625" style="91" customWidth="1"/>
  </cols>
  <sheetData>
    <row r="1" spans="1:18" s="88" customFormat="1" ht="15">
      <c r="A1" s="86" t="s">
        <v>884</v>
      </c>
      <c r="B1" s="87"/>
      <c r="Q1" s="89"/>
      <c r="R1" s="89"/>
    </row>
    <row r="2" ht="15.75" thickBot="1"/>
    <row r="3" spans="1:18" s="94" customFormat="1" ht="15">
      <c r="A3" s="93"/>
      <c r="B3" s="222"/>
      <c r="C3" s="222"/>
      <c r="D3" s="222"/>
      <c r="E3" s="225" t="s">
        <v>548</v>
      </c>
      <c r="F3" s="225"/>
      <c r="G3" s="225"/>
      <c r="H3" s="225"/>
      <c r="I3" s="225"/>
      <c r="J3" s="226"/>
      <c r="K3" s="95" t="s">
        <v>549</v>
      </c>
      <c r="L3" s="227" t="s">
        <v>751</v>
      </c>
      <c r="M3" s="228"/>
      <c r="N3" s="228"/>
      <c r="O3" s="228"/>
      <c r="P3" s="229"/>
      <c r="Q3" s="96" t="s">
        <v>550</v>
      </c>
      <c r="R3" s="97" t="s">
        <v>752</v>
      </c>
    </row>
    <row r="4" spans="1:18" s="106" customFormat="1" ht="60.75" thickBot="1">
      <c r="A4" s="98" t="s">
        <v>622</v>
      </c>
      <c r="B4" s="99" t="s">
        <v>281</v>
      </c>
      <c r="C4" s="99" t="s">
        <v>814</v>
      </c>
      <c r="D4" s="99"/>
      <c r="E4" s="100" t="s">
        <v>282</v>
      </c>
      <c r="F4" s="99" t="s">
        <v>283</v>
      </c>
      <c r="G4" s="99" t="s">
        <v>674</v>
      </c>
      <c r="H4" s="99" t="s">
        <v>623</v>
      </c>
      <c r="I4" s="99" t="s">
        <v>815</v>
      </c>
      <c r="J4" s="99" t="s">
        <v>691</v>
      </c>
      <c r="K4" s="101" t="s">
        <v>692</v>
      </c>
      <c r="L4" s="102" t="s">
        <v>569</v>
      </c>
      <c r="M4" s="99" t="s">
        <v>666</v>
      </c>
      <c r="N4" s="99" t="s">
        <v>667</v>
      </c>
      <c r="O4" s="99" t="s">
        <v>885</v>
      </c>
      <c r="P4" s="103" t="s">
        <v>886</v>
      </c>
      <c r="Q4" s="104" t="s">
        <v>883</v>
      </c>
      <c r="R4" s="105" t="s">
        <v>882</v>
      </c>
    </row>
    <row r="5" spans="1:18" ht="15">
      <c r="A5" s="107" t="s">
        <v>629</v>
      </c>
      <c r="B5" s="108" t="s">
        <v>630</v>
      </c>
      <c r="C5" s="109" t="s">
        <v>631</v>
      </c>
      <c r="D5" s="109" t="s">
        <v>675</v>
      </c>
      <c r="E5" s="110" t="s">
        <v>676</v>
      </c>
      <c r="F5" s="111" t="s">
        <v>677</v>
      </c>
      <c r="G5" s="111" t="s">
        <v>677</v>
      </c>
      <c r="H5" s="111" t="s">
        <v>677</v>
      </c>
      <c r="I5" s="109" t="s">
        <v>678</v>
      </c>
      <c r="J5" s="109" t="s">
        <v>679</v>
      </c>
      <c r="K5" s="112" t="s">
        <v>680</v>
      </c>
      <c r="L5" s="113" t="s">
        <v>570</v>
      </c>
      <c r="M5" s="114" t="s">
        <v>555</v>
      </c>
      <c r="N5" s="114" t="s">
        <v>556</v>
      </c>
      <c r="O5" s="114" t="s">
        <v>557</v>
      </c>
      <c r="P5" s="115" t="s">
        <v>558</v>
      </c>
      <c r="Q5" s="116" t="s">
        <v>693</v>
      </c>
      <c r="R5" s="117" t="s">
        <v>108</v>
      </c>
    </row>
    <row r="6" spans="1:18" s="129" customFormat="1" ht="15.75">
      <c r="A6" s="118"/>
      <c r="B6" s="108"/>
      <c r="C6" s="119"/>
      <c r="D6" s="120" t="s">
        <v>769</v>
      </c>
      <c r="E6" s="121">
        <v>0.7418</v>
      </c>
      <c r="F6" s="121">
        <v>0.0652</v>
      </c>
      <c r="G6" s="122">
        <v>0.104</v>
      </c>
      <c r="H6" s="122">
        <v>0.117</v>
      </c>
      <c r="I6" s="119">
        <v>0.539</v>
      </c>
      <c r="J6" s="119">
        <v>0.927</v>
      </c>
      <c r="K6" s="123">
        <v>0.686</v>
      </c>
      <c r="L6" s="124">
        <v>0.306</v>
      </c>
      <c r="M6" s="125">
        <v>0.046</v>
      </c>
      <c r="N6" s="125" t="s">
        <v>694</v>
      </c>
      <c r="O6" s="125">
        <v>0.411</v>
      </c>
      <c r="P6" s="126">
        <v>0.168</v>
      </c>
      <c r="Q6" s="127">
        <v>0.9</v>
      </c>
      <c r="R6" s="128">
        <v>0.59</v>
      </c>
    </row>
    <row r="7" spans="1:18" ht="15">
      <c r="A7" s="130"/>
      <c r="B7" s="131"/>
      <c r="C7" s="132"/>
      <c r="D7" s="133" t="s">
        <v>284</v>
      </c>
      <c r="E7" s="134">
        <v>46232</v>
      </c>
      <c r="F7" s="134">
        <v>36653</v>
      </c>
      <c r="G7" s="134">
        <v>38382</v>
      </c>
      <c r="H7" s="134">
        <v>37119</v>
      </c>
      <c r="I7" s="134">
        <v>15234</v>
      </c>
      <c r="J7" s="134">
        <v>7062</v>
      </c>
      <c r="K7" s="135">
        <v>32529.82</v>
      </c>
      <c r="L7" s="136">
        <v>6322</v>
      </c>
      <c r="M7" s="137">
        <v>6322</v>
      </c>
      <c r="N7" s="137">
        <v>6322</v>
      </c>
      <c r="O7" s="137">
        <v>6322</v>
      </c>
      <c r="P7" s="138">
        <v>6322</v>
      </c>
      <c r="Q7" s="139" t="s">
        <v>158</v>
      </c>
      <c r="R7" s="140" t="s">
        <v>113</v>
      </c>
    </row>
    <row r="8" spans="1:18" ht="15">
      <c r="A8" s="107" t="s">
        <v>160</v>
      </c>
      <c r="B8" s="108" t="s">
        <v>161</v>
      </c>
      <c r="C8" s="109" t="s">
        <v>517</v>
      </c>
      <c r="D8" s="141" t="s">
        <v>675</v>
      </c>
      <c r="E8" s="111" t="s">
        <v>682</v>
      </c>
      <c r="F8" s="111" t="s">
        <v>683</v>
      </c>
      <c r="G8" s="111" t="s">
        <v>762</v>
      </c>
      <c r="H8" s="111" t="s">
        <v>763</v>
      </c>
      <c r="I8" s="109" t="s">
        <v>764</v>
      </c>
      <c r="J8" s="109" t="s">
        <v>765</v>
      </c>
      <c r="K8" s="112" t="s">
        <v>766</v>
      </c>
      <c r="L8" s="113" t="s">
        <v>686</v>
      </c>
      <c r="M8" s="114" t="s">
        <v>559</v>
      </c>
      <c r="N8" s="114" t="s">
        <v>560</v>
      </c>
      <c r="O8" s="114" t="s">
        <v>561</v>
      </c>
      <c r="P8" s="115" t="s">
        <v>562</v>
      </c>
      <c r="Q8" s="116" t="s">
        <v>7</v>
      </c>
      <c r="R8" s="117" t="s">
        <v>109</v>
      </c>
    </row>
    <row r="9" spans="1:18" s="129" customFormat="1" ht="15.75">
      <c r="A9" s="118"/>
      <c r="B9" s="108"/>
      <c r="C9" s="119"/>
      <c r="D9" s="120" t="s">
        <v>769</v>
      </c>
      <c r="E9" s="142" t="s">
        <v>695</v>
      </c>
      <c r="F9" s="142" t="s">
        <v>696</v>
      </c>
      <c r="G9" s="121">
        <v>0.09626</v>
      </c>
      <c r="H9" s="121">
        <v>0.5532</v>
      </c>
      <c r="I9" s="121">
        <v>0.305</v>
      </c>
      <c r="J9" s="121">
        <v>0.03379</v>
      </c>
      <c r="K9" s="143">
        <v>0.5507</v>
      </c>
      <c r="L9" s="124">
        <v>0.581</v>
      </c>
      <c r="M9" s="125">
        <v>0.0467</v>
      </c>
      <c r="N9" s="125">
        <v>0.05</v>
      </c>
      <c r="O9" s="125">
        <v>0.186</v>
      </c>
      <c r="P9" s="126">
        <v>0.618</v>
      </c>
      <c r="Q9" s="127">
        <v>0.02</v>
      </c>
      <c r="R9" s="128">
        <v>0.044</v>
      </c>
    </row>
    <row r="10" spans="1:18" ht="15">
      <c r="A10" s="130"/>
      <c r="B10" s="131"/>
      <c r="C10" s="132"/>
      <c r="D10" s="133" t="s">
        <v>284</v>
      </c>
      <c r="E10" s="134">
        <v>45058</v>
      </c>
      <c r="F10" s="134">
        <v>35480</v>
      </c>
      <c r="G10" s="134">
        <v>37209</v>
      </c>
      <c r="H10" s="134">
        <v>35946</v>
      </c>
      <c r="I10" s="134">
        <v>15233</v>
      </c>
      <c r="J10" s="134">
        <v>7062</v>
      </c>
      <c r="K10" s="135">
        <v>32490.94</v>
      </c>
      <c r="L10" s="136">
        <v>7505</v>
      </c>
      <c r="M10" s="137">
        <v>7505</v>
      </c>
      <c r="N10" s="137">
        <v>7505</v>
      </c>
      <c r="O10" s="137">
        <v>7502</v>
      </c>
      <c r="P10" s="138">
        <v>6301</v>
      </c>
      <c r="Q10" s="139" t="s">
        <v>101</v>
      </c>
      <c r="R10" s="140" t="s">
        <v>114</v>
      </c>
    </row>
    <row r="11" spans="1:18" s="144" customFormat="1" ht="15">
      <c r="A11" s="107" t="s">
        <v>577</v>
      </c>
      <c r="B11" s="108" t="s">
        <v>518</v>
      </c>
      <c r="C11" s="109" t="s">
        <v>517</v>
      </c>
      <c r="D11" s="141" t="s">
        <v>675</v>
      </c>
      <c r="E11" s="111" t="s">
        <v>578</v>
      </c>
      <c r="F11" s="111" t="s">
        <v>579</v>
      </c>
      <c r="G11" s="111" t="s">
        <v>580</v>
      </c>
      <c r="H11" s="111" t="s">
        <v>585</v>
      </c>
      <c r="I11" s="109" t="s">
        <v>586</v>
      </c>
      <c r="J11" s="109" t="s">
        <v>587</v>
      </c>
      <c r="K11" s="112" t="s">
        <v>588</v>
      </c>
      <c r="L11" s="113" t="s">
        <v>687</v>
      </c>
      <c r="M11" s="114" t="s">
        <v>563</v>
      </c>
      <c r="N11" s="114" t="s">
        <v>564</v>
      </c>
      <c r="O11" s="114" t="s">
        <v>707</v>
      </c>
      <c r="P11" s="115" t="s">
        <v>870</v>
      </c>
      <c r="Q11" s="116" t="s">
        <v>43</v>
      </c>
      <c r="R11" s="117" t="s">
        <v>110</v>
      </c>
    </row>
    <row r="12" spans="1:18" s="146" customFormat="1" ht="15.75">
      <c r="A12" s="118"/>
      <c r="B12" s="108"/>
      <c r="C12" s="119"/>
      <c r="D12" s="120" t="s">
        <v>769</v>
      </c>
      <c r="E12" s="122">
        <v>0.701</v>
      </c>
      <c r="F12" s="122">
        <v>0.931</v>
      </c>
      <c r="G12" s="122">
        <v>0.64</v>
      </c>
      <c r="H12" s="122">
        <v>0.912</v>
      </c>
      <c r="I12" s="119">
        <v>0.508</v>
      </c>
      <c r="J12" s="119">
        <v>0.461</v>
      </c>
      <c r="K12" s="143">
        <v>0.78</v>
      </c>
      <c r="L12" s="125" t="s">
        <v>697</v>
      </c>
      <c r="M12" s="125" t="s">
        <v>698</v>
      </c>
      <c r="N12" s="125" t="s">
        <v>699</v>
      </c>
      <c r="O12" s="125" t="s">
        <v>700</v>
      </c>
      <c r="P12" s="125" t="s">
        <v>701</v>
      </c>
      <c r="Q12" s="145">
        <v>0.85</v>
      </c>
      <c r="R12" s="128">
        <v>0.136</v>
      </c>
    </row>
    <row r="13" spans="1:18" s="144" customFormat="1" ht="15">
      <c r="A13" s="130"/>
      <c r="B13" s="131"/>
      <c r="C13" s="132"/>
      <c r="D13" s="133" t="s">
        <v>284</v>
      </c>
      <c r="E13" s="134">
        <v>41931</v>
      </c>
      <c r="F13" s="134">
        <v>34254</v>
      </c>
      <c r="G13" s="134">
        <v>35935</v>
      </c>
      <c r="H13" s="134">
        <v>34720</v>
      </c>
      <c r="I13" s="134">
        <v>15227</v>
      </c>
      <c r="J13" s="134">
        <v>7055</v>
      </c>
      <c r="K13" s="135">
        <v>25245</v>
      </c>
      <c r="L13" s="136">
        <v>7520</v>
      </c>
      <c r="M13" s="137">
        <v>7520</v>
      </c>
      <c r="N13" s="137">
        <v>7520</v>
      </c>
      <c r="O13" s="137">
        <v>7517</v>
      </c>
      <c r="P13" s="138">
        <v>6308</v>
      </c>
      <c r="Q13" s="139" t="s">
        <v>702</v>
      </c>
      <c r="R13" s="140" t="s">
        <v>703</v>
      </c>
    </row>
    <row r="14" spans="1:18" ht="15">
      <c r="A14" s="107" t="s">
        <v>156</v>
      </c>
      <c r="B14" s="108" t="s">
        <v>151</v>
      </c>
      <c r="C14" s="109" t="s">
        <v>631</v>
      </c>
      <c r="D14" s="141" t="s">
        <v>675</v>
      </c>
      <c r="E14" s="111" t="s">
        <v>772</v>
      </c>
      <c r="F14" s="111" t="s">
        <v>773</v>
      </c>
      <c r="G14" s="111" t="s">
        <v>449</v>
      </c>
      <c r="H14" s="111" t="s">
        <v>381</v>
      </c>
      <c r="I14" s="109" t="s">
        <v>382</v>
      </c>
      <c r="J14" s="109" t="s">
        <v>383</v>
      </c>
      <c r="K14" s="112" t="s">
        <v>384</v>
      </c>
      <c r="L14" s="113" t="s">
        <v>871</v>
      </c>
      <c r="M14" s="114" t="s">
        <v>872</v>
      </c>
      <c r="N14" s="114" t="s">
        <v>731</v>
      </c>
      <c r="O14" s="114" t="s">
        <v>732</v>
      </c>
      <c r="P14" s="115" t="s">
        <v>733</v>
      </c>
      <c r="Q14" s="116" t="s">
        <v>99</v>
      </c>
      <c r="R14" s="117" t="s">
        <v>111</v>
      </c>
    </row>
    <row r="15" spans="1:18" s="129" customFormat="1" ht="15.75">
      <c r="A15" s="118"/>
      <c r="B15" s="108"/>
      <c r="C15" s="119"/>
      <c r="D15" s="120" t="s">
        <v>769</v>
      </c>
      <c r="E15" s="142" t="s">
        <v>704</v>
      </c>
      <c r="F15" s="142" t="s">
        <v>705</v>
      </c>
      <c r="G15" s="122">
        <v>0.367</v>
      </c>
      <c r="H15" s="121">
        <v>0.0124</v>
      </c>
      <c r="I15" s="142" t="s">
        <v>706</v>
      </c>
      <c r="J15" s="121">
        <v>0.3927</v>
      </c>
      <c r="K15" s="143">
        <v>0.7497</v>
      </c>
      <c r="L15" s="124">
        <v>0.444</v>
      </c>
      <c r="M15" s="125">
        <v>0.446</v>
      </c>
      <c r="N15" s="125">
        <v>0.139</v>
      </c>
      <c r="O15" s="125">
        <v>0.784</v>
      </c>
      <c r="P15" s="126">
        <v>0.973</v>
      </c>
      <c r="Q15" s="127">
        <v>0.29</v>
      </c>
      <c r="R15" s="128">
        <v>0.768</v>
      </c>
    </row>
    <row r="16" spans="1:18" ht="15">
      <c r="A16" s="130"/>
      <c r="B16" s="131"/>
      <c r="C16" s="132"/>
      <c r="D16" s="133" t="s">
        <v>284</v>
      </c>
      <c r="E16" s="134">
        <v>46239</v>
      </c>
      <c r="F16" s="134">
        <v>36661</v>
      </c>
      <c r="G16" s="134">
        <v>38390</v>
      </c>
      <c r="H16" s="134">
        <v>37127</v>
      </c>
      <c r="I16" s="134">
        <v>15234</v>
      </c>
      <c r="J16" s="134">
        <v>7062</v>
      </c>
      <c r="K16" s="135">
        <v>32495.67</v>
      </c>
      <c r="L16" s="136">
        <v>7533</v>
      </c>
      <c r="M16" s="137">
        <v>7533</v>
      </c>
      <c r="N16" s="137">
        <v>7533</v>
      </c>
      <c r="O16" s="137">
        <v>7530</v>
      </c>
      <c r="P16" s="138">
        <v>6320</v>
      </c>
      <c r="Q16" s="139" t="s">
        <v>101</v>
      </c>
      <c r="R16" s="140" t="s">
        <v>841</v>
      </c>
    </row>
    <row r="17" spans="1:18" ht="15">
      <c r="A17" s="107" t="s">
        <v>387</v>
      </c>
      <c r="B17" s="108" t="s">
        <v>386</v>
      </c>
      <c r="C17" s="109" t="s">
        <v>388</v>
      </c>
      <c r="D17" s="141" t="s">
        <v>675</v>
      </c>
      <c r="E17" s="111" t="s">
        <v>449</v>
      </c>
      <c r="F17" s="111" t="s">
        <v>673</v>
      </c>
      <c r="G17" s="111" t="s">
        <v>737</v>
      </c>
      <c r="H17" s="111" t="s">
        <v>738</v>
      </c>
      <c r="I17" s="109" t="s">
        <v>739</v>
      </c>
      <c r="J17" s="109" t="s">
        <v>740</v>
      </c>
      <c r="K17" s="112" t="s">
        <v>741</v>
      </c>
      <c r="L17" s="113" t="s">
        <v>551</v>
      </c>
      <c r="M17" s="114" t="s">
        <v>552</v>
      </c>
      <c r="N17" s="114" t="s">
        <v>553</v>
      </c>
      <c r="O17" s="114" t="s">
        <v>436</v>
      </c>
      <c r="P17" s="115" t="s">
        <v>437</v>
      </c>
      <c r="Q17" s="147" t="s">
        <v>44</v>
      </c>
      <c r="R17" s="117" t="s">
        <v>112</v>
      </c>
    </row>
    <row r="18" spans="1:18" s="129" customFormat="1" ht="15.75">
      <c r="A18" s="118"/>
      <c r="B18" s="108"/>
      <c r="C18" s="119"/>
      <c r="D18" s="120" t="s">
        <v>769</v>
      </c>
      <c r="E18" s="121">
        <v>0.2714</v>
      </c>
      <c r="F18" s="121">
        <v>0.05011</v>
      </c>
      <c r="G18" s="121">
        <v>0.1813</v>
      </c>
      <c r="H18" s="121">
        <v>0.1438</v>
      </c>
      <c r="I18" s="121">
        <v>0.9416</v>
      </c>
      <c r="J18" s="121">
        <v>0.4051</v>
      </c>
      <c r="K18" s="143">
        <v>0.8128</v>
      </c>
      <c r="L18" s="124">
        <v>0.432</v>
      </c>
      <c r="M18" s="125">
        <v>0.324</v>
      </c>
      <c r="N18" s="125" t="s">
        <v>842</v>
      </c>
      <c r="O18" s="125">
        <v>0.181</v>
      </c>
      <c r="P18" s="126">
        <v>0.956</v>
      </c>
      <c r="Q18" s="127">
        <v>0.069</v>
      </c>
      <c r="R18" s="128">
        <v>0.305</v>
      </c>
    </row>
    <row r="19" spans="1:18" ht="15">
      <c r="A19" s="130"/>
      <c r="B19" s="131"/>
      <c r="C19" s="132"/>
      <c r="D19" s="133" t="s">
        <v>284</v>
      </c>
      <c r="E19" s="134">
        <v>42800</v>
      </c>
      <c r="F19" s="134">
        <v>35125</v>
      </c>
      <c r="G19" s="134">
        <v>36806</v>
      </c>
      <c r="H19" s="134">
        <v>35591</v>
      </c>
      <c r="I19" s="134">
        <v>15228</v>
      </c>
      <c r="J19" s="134">
        <v>7058</v>
      </c>
      <c r="K19" s="135">
        <v>32478.07</v>
      </c>
      <c r="L19" s="136">
        <v>7502</v>
      </c>
      <c r="M19" s="137">
        <v>7502</v>
      </c>
      <c r="N19" s="137">
        <v>7502</v>
      </c>
      <c r="O19" s="137">
        <v>7499</v>
      </c>
      <c r="P19" s="138">
        <v>6320</v>
      </c>
      <c r="Q19" s="139" t="s">
        <v>862</v>
      </c>
      <c r="R19" s="140" t="s">
        <v>841</v>
      </c>
    </row>
    <row r="20" spans="1:18" ht="15">
      <c r="A20" s="107" t="s">
        <v>510</v>
      </c>
      <c r="B20" s="108" t="s">
        <v>389</v>
      </c>
      <c r="C20" s="109" t="s">
        <v>390</v>
      </c>
      <c r="D20" s="141" t="s">
        <v>675</v>
      </c>
      <c r="E20" s="111" t="s">
        <v>366</v>
      </c>
      <c r="F20" s="111" t="s">
        <v>367</v>
      </c>
      <c r="G20" s="111" t="s">
        <v>511</v>
      </c>
      <c r="H20" s="111" t="s">
        <v>512</v>
      </c>
      <c r="I20" s="109" t="s">
        <v>513</v>
      </c>
      <c r="J20" s="109" t="s">
        <v>514</v>
      </c>
      <c r="K20" s="112" t="s">
        <v>515</v>
      </c>
      <c r="L20" s="113" t="s">
        <v>438</v>
      </c>
      <c r="M20" s="114" t="s">
        <v>439</v>
      </c>
      <c r="N20" s="114" t="s">
        <v>440</v>
      </c>
      <c r="O20" s="114" t="s">
        <v>571</v>
      </c>
      <c r="P20" s="115" t="s">
        <v>572</v>
      </c>
      <c r="Q20" s="116" t="s">
        <v>843</v>
      </c>
      <c r="R20" s="117" t="s">
        <v>339</v>
      </c>
    </row>
    <row r="21" spans="1:18" s="129" customFormat="1" ht="15.75">
      <c r="A21" s="118"/>
      <c r="B21" s="108"/>
      <c r="C21" s="119"/>
      <c r="D21" s="120" t="s">
        <v>769</v>
      </c>
      <c r="E21" s="121">
        <v>0.3942</v>
      </c>
      <c r="F21" s="121">
        <v>0.9369</v>
      </c>
      <c r="G21" s="121">
        <v>0.1022</v>
      </c>
      <c r="H21" s="121">
        <v>0.2137</v>
      </c>
      <c r="I21" s="121">
        <v>0.8916</v>
      </c>
      <c r="J21" s="121">
        <v>0.8907</v>
      </c>
      <c r="K21" s="123">
        <v>0.76</v>
      </c>
      <c r="L21" s="124" t="s">
        <v>844</v>
      </c>
      <c r="M21" s="125">
        <v>0.241</v>
      </c>
      <c r="N21" s="125">
        <v>0.425</v>
      </c>
      <c r="O21" s="125">
        <v>0.708</v>
      </c>
      <c r="P21" s="126">
        <v>0.708</v>
      </c>
      <c r="Q21" s="148" t="s">
        <v>843</v>
      </c>
      <c r="R21" s="128">
        <v>0.237</v>
      </c>
    </row>
    <row r="22" spans="1:18" ht="15">
      <c r="A22" s="130"/>
      <c r="B22" s="131"/>
      <c r="C22" s="132"/>
      <c r="D22" s="133" t="s">
        <v>284</v>
      </c>
      <c r="E22" s="134">
        <v>43289</v>
      </c>
      <c r="F22" s="134">
        <v>33741</v>
      </c>
      <c r="G22" s="134">
        <v>35469</v>
      </c>
      <c r="H22" s="134">
        <v>34207</v>
      </c>
      <c r="I22" s="134">
        <v>10075</v>
      </c>
      <c r="J22" s="134">
        <v>3690</v>
      </c>
      <c r="K22" s="135">
        <v>22159</v>
      </c>
      <c r="L22" s="136">
        <v>7534</v>
      </c>
      <c r="M22" s="137">
        <v>7534</v>
      </c>
      <c r="N22" s="137">
        <v>7534</v>
      </c>
      <c r="O22" s="137">
        <v>7531</v>
      </c>
      <c r="P22" s="138">
        <v>6322</v>
      </c>
      <c r="Q22" s="139" t="s">
        <v>843</v>
      </c>
      <c r="R22" s="140" t="s">
        <v>863</v>
      </c>
    </row>
    <row r="23" spans="1:18" ht="15">
      <c r="A23" s="107" t="s">
        <v>864</v>
      </c>
      <c r="B23" s="108" t="s">
        <v>646</v>
      </c>
      <c r="C23" s="109" t="s">
        <v>631</v>
      </c>
      <c r="D23" s="141" t="s">
        <v>675</v>
      </c>
      <c r="E23" s="111" t="s">
        <v>595</v>
      </c>
      <c r="F23" s="111" t="s">
        <v>596</v>
      </c>
      <c r="G23" s="111" t="s">
        <v>597</v>
      </c>
      <c r="H23" s="111" t="s">
        <v>598</v>
      </c>
      <c r="I23" s="109" t="s">
        <v>599</v>
      </c>
      <c r="J23" s="109" t="s">
        <v>375</v>
      </c>
      <c r="K23" s="112" t="s">
        <v>710</v>
      </c>
      <c r="L23" s="113" t="s">
        <v>455</v>
      </c>
      <c r="M23" s="114" t="s">
        <v>456</v>
      </c>
      <c r="N23" s="114" t="s">
        <v>457</v>
      </c>
      <c r="O23" s="114" t="s">
        <v>458</v>
      </c>
      <c r="P23" s="115" t="s">
        <v>459</v>
      </c>
      <c r="Q23" s="116" t="s">
        <v>100</v>
      </c>
      <c r="R23" s="117" t="s">
        <v>224</v>
      </c>
    </row>
    <row r="24" spans="1:18" s="129" customFormat="1" ht="15.75">
      <c r="A24" s="118"/>
      <c r="B24" s="108"/>
      <c r="C24" s="119"/>
      <c r="D24" s="120" t="s">
        <v>769</v>
      </c>
      <c r="E24" s="142" t="s">
        <v>845</v>
      </c>
      <c r="F24" s="142" t="s">
        <v>846</v>
      </c>
      <c r="G24" s="121">
        <v>0.4388</v>
      </c>
      <c r="H24" s="121">
        <v>0.2193</v>
      </c>
      <c r="I24" s="121">
        <v>0.01358</v>
      </c>
      <c r="J24" s="121">
        <v>0.02642</v>
      </c>
      <c r="K24" s="143">
        <v>0.5835</v>
      </c>
      <c r="L24" s="124">
        <v>0.7583</v>
      </c>
      <c r="M24" s="125">
        <v>0.403</v>
      </c>
      <c r="N24" s="125">
        <v>0.289</v>
      </c>
      <c r="O24" s="125">
        <v>0.143</v>
      </c>
      <c r="P24" s="126">
        <v>0.0159</v>
      </c>
      <c r="Q24" s="148" t="s">
        <v>847</v>
      </c>
      <c r="R24" s="128">
        <v>0.374</v>
      </c>
    </row>
    <row r="25" spans="1:18" ht="15">
      <c r="A25" s="130"/>
      <c r="B25" s="131"/>
      <c r="C25" s="132"/>
      <c r="D25" s="133" t="s">
        <v>284</v>
      </c>
      <c r="E25" s="134">
        <v>40934</v>
      </c>
      <c r="F25" s="134">
        <v>31469</v>
      </c>
      <c r="G25" s="134">
        <v>33182</v>
      </c>
      <c r="H25" s="134">
        <v>31919</v>
      </c>
      <c r="I25" s="134">
        <v>15234</v>
      </c>
      <c r="J25" s="134">
        <v>7062</v>
      </c>
      <c r="K25" s="135">
        <v>28223.2</v>
      </c>
      <c r="L25" s="136">
        <v>7494</v>
      </c>
      <c r="M25" s="137">
        <v>7494</v>
      </c>
      <c r="N25" s="137">
        <v>7494</v>
      </c>
      <c r="O25" s="137">
        <v>7510</v>
      </c>
      <c r="P25" s="138">
        <v>6322</v>
      </c>
      <c r="Q25" s="139" t="s">
        <v>101</v>
      </c>
      <c r="R25" s="140" t="s">
        <v>157</v>
      </c>
    </row>
    <row r="26" spans="1:18" ht="15">
      <c r="A26" s="107" t="s">
        <v>576</v>
      </c>
      <c r="B26" s="108" t="s">
        <v>750</v>
      </c>
      <c r="C26" s="109" t="s">
        <v>517</v>
      </c>
      <c r="D26" s="141" t="s">
        <v>675</v>
      </c>
      <c r="E26" s="111" t="s">
        <v>489</v>
      </c>
      <c r="F26" s="111" t="s">
        <v>490</v>
      </c>
      <c r="G26" s="111" t="s">
        <v>491</v>
      </c>
      <c r="H26" s="111" t="s">
        <v>491</v>
      </c>
      <c r="I26" s="109" t="s">
        <v>492</v>
      </c>
      <c r="J26" s="109" t="s">
        <v>672</v>
      </c>
      <c r="K26" s="112" t="s">
        <v>709</v>
      </c>
      <c r="L26" s="113" t="s">
        <v>460</v>
      </c>
      <c r="M26" s="114" t="s">
        <v>461</v>
      </c>
      <c r="N26" s="114" t="s">
        <v>462</v>
      </c>
      <c r="O26" s="114" t="s">
        <v>463</v>
      </c>
      <c r="P26" s="115" t="s">
        <v>349</v>
      </c>
      <c r="Q26" s="149" t="s">
        <v>229</v>
      </c>
      <c r="R26" s="117" t="s">
        <v>546</v>
      </c>
    </row>
    <row r="27" spans="1:18" s="129" customFormat="1" ht="15">
      <c r="A27" s="118"/>
      <c r="B27" s="108"/>
      <c r="C27" s="119"/>
      <c r="D27" s="120" t="s">
        <v>769</v>
      </c>
      <c r="E27" s="122">
        <v>0.102</v>
      </c>
      <c r="F27" s="122">
        <v>0.857</v>
      </c>
      <c r="G27" s="150">
        <v>0.472</v>
      </c>
      <c r="H27" s="121">
        <v>0.53</v>
      </c>
      <c r="I27" s="119">
        <v>0.618</v>
      </c>
      <c r="J27" s="119">
        <v>0.847</v>
      </c>
      <c r="K27" s="143">
        <v>0.4719</v>
      </c>
      <c r="L27" s="124">
        <v>0.798</v>
      </c>
      <c r="M27" s="125">
        <v>0.2664</v>
      </c>
      <c r="N27" s="125">
        <v>0.1117</v>
      </c>
      <c r="O27" s="125">
        <v>0.753</v>
      </c>
      <c r="P27" s="126">
        <v>0.636</v>
      </c>
      <c r="Q27" s="145">
        <v>0.22</v>
      </c>
      <c r="R27" s="128">
        <v>0.784</v>
      </c>
    </row>
    <row r="28" spans="1:18" ht="15">
      <c r="A28" s="130"/>
      <c r="B28" s="131"/>
      <c r="C28" s="132"/>
      <c r="D28" s="133" t="s">
        <v>284</v>
      </c>
      <c r="E28" s="134">
        <v>43984</v>
      </c>
      <c r="F28" s="134">
        <v>33724</v>
      </c>
      <c r="G28" s="134">
        <v>35453</v>
      </c>
      <c r="H28" s="134">
        <v>34189</v>
      </c>
      <c r="I28" s="134">
        <v>15234</v>
      </c>
      <c r="J28" s="134">
        <v>6411</v>
      </c>
      <c r="K28" s="135">
        <v>32517.3</v>
      </c>
      <c r="L28" s="136">
        <v>7504</v>
      </c>
      <c r="M28" s="137">
        <v>7504</v>
      </c>
      <c r="N28" s="137">
        <v>7504</v>
      </c>
      <c r="O28" s="137">
        <v>7501</v>
      </c>
      <c r="P28" s="138">
        <v>6322</v>
      </c>
      <c r="Q28" s="139" t="s">
        <v>862</v>
      </c>
      <c r="R28" s="140" t="s">
        <v>865</v>
      </c>
    </row>
    <row r="29" spans="1:18" ht="15">
      <c r="A29" s="107" t="s">
        <v>730</v>
      </c>
      <c r="B29" s="108" t="s">
        <v>654</v>
      </c>
      <c r="C29" s="109" t="s">
        <v>631</v>
      </c>
      <c r="D29" s="141" t="s">
        <v>675</v>
      </c>
      <c r="E29" s="111" t="s">
        <v>711</v>
      </c>
      <c r="F29" s="111" t="s">
        <v>712</v>
      </c>
      <c r="G29" s="111" t="s">
        <v>713</v>
      </c>
      <c r="H29" s="111" t="s">
        <v>763</v>
      </c>
      <c r="I29" s="109" t="s">
        <v>714</v>
      </c>
      <c r="J29" s="109" t="s">
        <v>715</v>
      </c>
      <c r="K29" s="112" t="s">
        <v>594</v>
      </c>
      <c r="L29" s="113" t="s">
        <v>350</v>
      </c>
      <c r="M29" s="114" t="s">
        <v>351</v>
      </c>
      <c r="N29" s="114" t="s">
        <v>352</v>
      </c>
      <c r="O29" s="114" t="s">
        <v>466</v>
      </c>
      <c r="P29" s="115" t="s">
        <v>467</v>
      </c>
      <c r="Q29" s="147" t="s">
        <v>230</v>
      </c>
      <c r="R29" s="117" t="s">
        <v>225</v>
      </c>
    </row>
    <row r="30" spans="1:18" s="129" customFormat="1" ht="15">
      <c r="A30" s="118"/>
      <c r="B30" s="108"/>
      <c r="C30" s="119"/>
      <c r="D30" s="120" t="s">
        <v>769</v>
      </c>
      <c r="E30" s="122">
        <v>0.241</v>
      </c>
      <c r="F30" s="122">
        <v>0.546</v>
      </c>
      <c r="G30" s="121">
        <v>0.35</v>
      </c>
      <c r="H30" s="121">
        <v>0.49</v>
      </c>
      <c r="I30" s="119">
        <v>0.522</v>
      </c>
      <c r="J30" s="121">
        <v>0.0731</v>
      </c>
      <c r="K30" s="123">
        <v>0.322</v>
      </c>
      <c r="L30" s="124">
        <v>0.74</v>
      </c>
      <c r="M30" s="125">
        <v>0.511</v>
      </c>
      <c r="N30" s="125">
        <v>0.369</v>
      </c>
      <c r="O30" s="125">
        <v>0.143</v>
      </c>
      <c r="P30" s="126">
        <v>0.477</v>
      </c>
      <c r="Q30" s="145">
        <v>0.95</v>
      </c>
      <c r="R30" s="128">
        <v>0.199</v>
      </c>
    </row>
    <row r="31" spans="1:18" ht="15">
      <c r="A31" s="130"/>
      <c r="B31" s="131"/>
      <c r="C31" s="132"/>
      <c r="D31" s="133" t="s">
        <v>284</v>
      </c>
      <c r="E31" s="134">
        <v>44286</v>
      </c>
      <c r="F31" s="134">
        <v>34708</v>
      </c>
      <c r="G31" s="134">
        <v>36437</v>
      </c>
      <c r="H31" s="134">
        <v>35174</v>
      </c>
      <c r="I31" s="134">
        <v>15232</v>
      </c>
      <c r="J31" s="134">
        <v>7061</v>
      </c>
      <c r="K31" s="135">
        <v>32441.63</v>
      </c>
      <c r="L31" s="136">
        <v>7513</v>
      </c>
      <c r="M31" s="137">
        <v>7513</v>
      </c>
      <c r="N31" s="137">
        <v>7513</v>
      </c>
      <c r="O31" s="137">
        <v>7510</v>
      </c>
      <c r="P31" s="138">
        <v>6300</v>
      </c>
      <c r="Q31" s="139" t="s">
        <v>862</v>
      </c>
      <c r="R31" s="140" t="s">
        <v>866</v>
      </c>
    </row>
    <row r="32" spans="1:18" s="144" customFormat="1" ht="15">
      <c r="A32" s="107" t="s">
        <v>291</v>
      </c>
      <c r="B32" s="108" t="s">
        <v>292</v>
      </c>
      <c r="C32" s="109" t="s">
        <v>388</v>
      </c>
      <c r="D32" s="141" t="s">
        <v>675</v>
      </c>
      <c r="E32" s="111" t="s">
        <v>677</v>
      </c>
      <c r="F32" s="111" t="s">
        <v>422</v>
      </c>
      <c r="G32" s="111" t="s">
        <v>711</v>
      </c>
      <c r="H32" s="111" t="s">
        <v>711</v>
      </c>
      <c r="I32" s="109" t="s">
        <v>423</v>
      </c>
      <c r="J32" s="109" t="s">
        <v>767</v>
      </c>
      <c r="K32" s="112" t="s">
        <v>768</v>
      </c>
      <c r="L32" s="113" t="s">
        <v>634</v>
      </c>
      <c r="M32" s="114" t="s">
        <v>635</v>
      </c>
      <c r="N32" s="114" t="s">
        <v>468</v>
      </c>
      <c r="O32" s="114" t="s">
        <v>636</v>
      </c>
      <c r="P32" s="115" t="s">
        <v>469</v>
      </c>
      <c r="Q32" s="151" t="s">
        <v>231</v>
      </c>
      <c r="R32" s="117" t="s">
        <v>226</v>
      </c>
    </row>
    <row r="33" spans="1:18" s="146" customFormat="1" ht="15.75">
      <c r="A33" s="118"/>
      <c r="B33" s="108"/>
      <c r="C33" s="119"/>
      <c r="D33" s="120" t="s">
        <v>769</v>
      </c>
      <c r="E33" s="121">
        <v>0.09508</v>
      </c>
      <c r="F33" s="121">
        <v>0.8232</v>
      </c>
      <c r="G33" s="121">
        <v>0.2481</v>
      </c>
      <c r="H33" s="121">
        <v>0.2457</v>
      </c>
      <c r="I33" s="121">
        <v>0.221</v>
      </c>
      <c r="J33" s="121">
        <v>0.9167</v>
      </c>
      <c r="K33" s="143">
        <v>0.3703</v>
      </c>
      <c r="L33" s="152" t="s">
        <v>795</v>
      </c>
      <c r="M33" s="152" t="s">
        <v>796</v>
      </c>
      <c r="N33" s="152" t="s">
        <v>797</v>
      </c>
      <c r="O33" s="152" t="s">
        <v>798</v>
      </c>
      <c r="P33" s="126">
        <v>0.206</v>
      </c>
      <c r="Q33" s="153">
        <v>0.94</v>
      </c>
      <c r="R33" s="128">
        <v>0.132</v>
      </c>
    </row>
    <row r="34" spans="1:18" s="144" customFormat="1" ht="15.75" thickBot="1">
      <c r="A34" s="154"/>
      <c r="B34" s="155"/>
      <c r="C34" s="155"/>
      <c r="D34" s="156" t="s">
        <v>284</v>
      </c>
      <c r="E34" s="157">
        <v>44603</v>
      </c>
      <c r="F34" s="157">
        <v>35047</v>
      </c>
      <c r="G34" s="157">
        <v>36776</v>
      </c>
      <c r="H34" s="157">
        <v>35513</v>
      </c>
      <c r="I34" s="157">
        <v>15234</v>
      </c>
      <c r="J34" s="158">
        <v>7062</v>
      </c>
      <c r="K34" s="159">
        <v>32521.32</v>
      </c>
      <c r="L34" s="160">
        <v>7504</v>
      </c>
      <c r="M34" s="161">
        <v>7504</v>
      </c>
      <c r="N34" s="161">
        <v>7504</v>
      </c>
      <c r="O34" s="161">
        <v>7501</v>
      </c>
      <c r="P34" s="162">
        <v>6322</v>
      </c>
      <c r="Q34" s="163" t="s">
        <v>158</v>
      </c>
      <c r="R34" s="164" t="s">
        <v>164</v>
      </c>
    </row>
    <row r="35" spans="1:18" s="165" customFormat="1" ht="13.5">
      <c r="A35" s="230" t="s">
        <v>8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1:18" s="165" customFormat="1" ht="13.5">
      <c r="A36" s="232" t="s">
        <v>9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1:18" s="165" customFormat="1" ht="13.5">
      <c r="A37" s="166" t="s">
        <v>793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s="165" customFormat="1" ht="102" customHeight="1">
      <c r="A38" s="231" t="s">
        <v>890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18" s="167" customFormat="1" ht="13.5">
      <c r="A39" s="224" t="s">
        <v>794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</row>
  </sheetData>
  <sheetProtection selectLockedCells="1" selectUnlockedCells="1"/>
  <mergeCells count="6">
    <mergeCell ref="A39:R39"/>
    <mergeCell ref="E3:J3"/>
    <mergeCell ref="L3:P3"/>
    <mergeCell ref="A35:R35"/>
    <mergeCell ref="A38:R38"/>
    <mergeCell ref="A36:R36"/>
  </mergeCells>
  <printOptions/>
  <pageMargins left="0.7000000000000001" right="0.7000000000000001" top="0.7500000000000001" bottom="0.7500000000000001" header="0.51" footer="0.51"/>
  <pageSetup fitToHeight="1" fitToWidth="1"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6.28125" style="183" customWidth="1"/>
    <col min="2" max="2" width="18.7109375" style="183" bestFit="1" customWidth="1"/>
    <col min="3" max="4" width="10.8515625" style="183" customWidth="1"/>
    <col min="5" max="9" width="26.7109375" style="183" customWidth="1"/>
    <col min="10" max="10" width="28.140625" style="183" customWidth="1"/>
    <col min="11" max="16384" width="10.8515625" style="183" customWidth="1"/>
  </cols>
  <sheetData>
    <row r="1" s="182" customFormat="1" ht="15">
      <c r="A1" s="182" t="s">
        <v>2</v>
      </c>
    </row>
    <row r="2" ht="15.75" thickBot="1"/>
    <row r="3" spans="1:10" ht="15.75" thickBot="1">
      <c r="A3" s="184"/>
      <c r="B3" s="184"/>
      <c r="C3" s="184"/>
      <c r="D3" s="184"/>
      <c r="E3" s="235" t="s">
        <v>75</v>
      </c>
      <c r="F3" s="235"/>
      <c r="G3" s="235"/>
      <c r="H3" s="235"/>
      <c r="I3" s="235"/>
      <c r="J3" s="235"/>
    </row>
    <row r="4" spans="1:10" ht="15">
      <c r="A4" s="236" t="s">
        <v>622</v>
      </c>
      <c r="B4" s="236" t="s">
        <v>76</v>
      </c>
      <c r="C4" s="236" t="s">
        <v>77</v>
      </c>
      <c r="D4" s="236"/>
      <c r="E4" s="233" t="s">
        <v>887</v>
      </c>
      <c r="F4" s="233" t="s">
        <v>888</v>
      </c>
      <c r="G4" s="233" t="s">
        <v>889</v>
      </c>
      <c r="H4" s="233" t="s">
        <v>753</v>
      </c>
      <c r="I4" s="233" t="s">
        <v>754</v>
      </c>
      <c r="J4" s="233" t="s">
        <v>755</v>
      </c>
    </row>
    <row r="5" spans="1:10" ht="15.75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5">
      <c r="A6" s="186" t="s">
        <v>629</v>
      </c>
      <c r="B6" s="185" t="s">
        <v>630</v>
      </c>
      <c r="C6" s="186" t="s">
        <v>631</v>
      </c>
      <c r="D6" s="186" t="s">
        <v>78</v>
      </c>
      <c r="E6" s="187" t="s">
        <v>79</v>
      </c>
      <c r="F6" s="187" t="s">
        <v>79</v>
      </c>
      <c r="G6" s="187" t="s">
        <v>80</v>
      </c>
      <c r="H6" s="187" t="s">
        <v>81</v>
      </c>
      <c r="I6" s="187" t="s">
        <v>82</v>
      </c>
      <c r="J6" s="187" t="s">
        <v>83</v>
      </c>
    </row>
    <row r="7" spans="1:10" ht="15">
      <c r="A7" s="186"/>
      <c r="B7" s="185"/>
      <c r="C7" s="186"/>
      <c r="D7" s="185" t="s">
        <v>769</v>
      </c>
      <c r="E7" s="187" t="s">
        <v>892</v>
      </c>
      <c r="F7" s="187" t="s">
        <v>893</v>
      </c>
      <c r="G7" s="187" t="s">
        <v>894</v>
      </c>
      <c r="H7" s="187" t="s">
        <v>895</v>
      </c>
      <c r="I7" s="187" t="s">
        <v>896</v>
      </c>
      <c r="J7" s="187" t="s">
        <v>897</v>
      </c>
    </row>
    <row r="8" spans="1:10" ht="15.75" thickBot="1">
      <c r="A8" s="189"/>
      <c r="B8" s="188"/>
      <c r="C8" s="189"/>
      <c r="D8" s="188" t="s">
        <v>284</v>
      </c>
      <c r="E8" s="190">
        <v>6322</v>
      </c>
      <c r="F8" s="190">
        <v>6322</v>
      </c>
      <c r="G8" s="190">
        <v>6322</v>
      </c>
      <c r="H8" s="190">
        <v>6322</v>
      </c>
      <c r="I8" s="190">
        <v>6322</v>
      </c>
      <c r="J8" s="190">
        <v>6322</v>
      </c>
    </row>
    <row r="9" spans="1:10" ht="15">
      <c r="A9" s="186" t="s">
        <v>770</v>
      </c>
      <c r="B9" s="185" t="s">
        <v>898</v>
      </c>
      <c r="C9" s="186" t="s">
        <v>517</v>
      </c>
      <c r="D9" s="186" t="s">
        <v>78</v>
      </c>
      <c r="E9" s="187" t="s">
        <v>935</v>
      </c>
      <c r="F9" s="187" t="s">
        <v>935</v>
      </c>
      <c r="G9" s="187" t="s">
        <v>816</v>
      </c>
      <c r="H9" s="187" t="s">
        <v>816</v>
      </c>
      <c r="I9" s="187" t="s">
        <v>935</v>
      </c>
      <c r="J9" s="187" t="s">
        <v>817</v>
      </c>
    </row>
    <row r="10" spans="1:10" ht="15">
      <c r="A10" s="186"/>
      <c r="B10" s="185"/>
      <c r="C10" s="186"/>
      <c r="D10" s="185" t="s">
        <v>769</v>
      </c>
      <c r="E10" s="187" t="s">
        <v>899</v>
      </c>
      <c r="F10" s="187" t="s">
        <v>900</v>
      </c>
      <c r="G10" s="187" t="s">
        <v>901</v>
      </c>
      <c r="H10" s="187" t="s">
        <v>902</v>
      </c>
      <c r="I10" s="187" t="s">
        <v>903</v>
      </c>
      <c r="J10" s="187" t="s">
        <v>904</v>
      </c>
    </row>
    <row r="11" spans="1:10" ht="15.75" thickBot="1">
      <c r="A11" s="189"/>
      <c r="B11" s="188"/>
      <c r="C11" s="189"/>
      <c r="D11" s="188" t="s">
        <v>284</v>
      </c>
      <c r="E11" s="190">
        <v>7506</v>
      </c>
      <c r="F11" s="190">
        <v>7505</v>
      </c>
      <c r="G11" s="190">
        <v>7505</v>
      </c>
      <c r="H11" s="190">
        <v>7505</v>
      </c>
      <c r="I11" s="190">
        <v>7502</v>
      </c>
      <c r="J11" s="190">
        <v>6301</v>
      </c>
    </row>
    <row r="12" spans="1:10" ht="15">
      <c r="A12" s="186" t="s">
        <v>577</v>
      </c>
      <c r="B12" s="185" t="s">
        <v>518</v>
      </c>
      <c r="C12" s="186" t="s">
        <v>517</v>
      </c>
      <c r="D12" s="186" t="s">
        <v>78</v>
      </c>
      <c r="E12" s="187" t="s">
        <v>823</v>
      </c>
      <c r="F12" s="187" t="s">
        <v>822</v>
      </c>
      <c r="G12" s="187" t="s">
        <v>821</v>
      </c>
      <c r="H12" s="187" t="s">
        <v>820</v>
      </c>
      <c r="I12" s="187" t="s">
        <v>819</v>
      </c>
      <c r="J12" s="187" t="s">
        <v>818</v>
      </c>
    </row>
    <row r="13" spans="1:10" ht="15">
      <c r="A13" s="186"/>
      <c r="B13" s="185"/>
      <c r="C13" s="186"/>
      <c r="D13" s="185" t="s">
        <v>769</v>
      </c>
      <c r="E13" s="187" t="s">
        <v>905</v>
      </c>
      <c r="F13" s="187" t="s">
        <v>906</v>
      </c>
      <c r="G13" s="187" t="s">
        <v>907</v>
      </c>
      <c r="H13" s="187" t="s">
        <v>908</v>
      </c>
      <c r="I13" s="187" t="s">
        <v>909</v>
      </c>
      <c r="J13" s="187" t="s">
        <v>910</v>
      </c>
    </row>
    <row r="14" spans="1:10" ht="15.75" thickBot="1">
      <c r="A14" s="189"/>
      <c r="B14" s="188"/>
      <c r="C14" s="189"/>
      <c r="D14" s="188" t="s">
        <v>284</v>
      </c>
      <c r="E14" s="190">
        <v>7521</v>
      </c>
      <c r="F14" s="190">
        <v>7520</v>
      </c>
      <c r="G14" s="190">
        <v>7520</v>
      </c>
      <c r="H14" s="190">
        <v>7520</v>
      </c>
      <c r="I14" s="190">
        <v>7517</v>
      </c>
      <c r="J14" s="190">
        <v>6308</v>
      </c>
    </row>
    <row r="15" spans="1:10" ht="15">
      <c r="A15" s="186" t="s">
        <v>771</v>
      </c>
      <c r="B15" s="185" t="s">
        <v>276</v>
      </c>
      <c r="C15" s="186" t="s">
        <v>631</v>
      </c>
      <c r="D15" s="186" t="s">
        <v>78</v>
      </c>
      <c r="E15" s="187" t="s">
        <v>25</v>
      </c>
      <c r="F15" s="187" t="s">
        <v>26</v>
      </c>
      <c r="G15" s="187" t="s">
        <v>27</v>
      </c>
      <c r="H15" s="187" t="s">
        <v>27</v>
      </c>
      <c r="I15" s="187" t="s">
        <v>26</v>
      </c>
      <c r="J15" s="187" t="s">
        <v>26</v>
      </c>
    </row>
    <row r="16" spans="1:10" ht="15">
      <c r="A16" s="186"/>
      <c r="B16" s="185"/>
      <c r="C16" s="186"/>
      <c r="D16" s="185" t="s">
        <v>769</v>
      </c>
      <c r="E16" s="187" t="s">
        <v>911</v>
      </c>
      <c r="F16" s="187" t="s">
        <v>912</v>
      </c>
      <c r="G16" s="187" t="s">
        <v>913</v>
      </c>
      <c r="H16" s="187" t="s">
        <v>914</v>
      </c>
      <c r="I16" s="187" t="s">
        <v>912</v>
      </c>
      <c r="J16" s="187" t="s">
        <v>915</v>
      </c>
    </row>
    <row r="17" spans="1:10" ht="15.75" thickBot="1">
      <c r="A17" s="189"/>
      <c r="B17" s="188"/>
      <c r="C17" s="189"/>
      <c r="D17" s="188" t="s">
        <v>284</v>
      </c>
      <c r="E17" s="190">
        <v>7534</v>
      </c>
      <c r="F17" s="190">
        <v>7533</v>
      </c>
      <c r="G17" s="190">
        <v>7533</v>
      </c>
      <c r="H17" s="190">
        <v>7533</v>
      </c>
      <c r="I17" s="190">
        <v>7530</v>
      </c>
      <c r="J17" s="190">
        <v>6320</v>
      </c>
    </row>
    <row r="18" spans="1:10" ht="15">
      <c r="A18" s="186" t="s">
        <v>376</v>
      </c>
      <c r="B18" s="185" t="s">
        <v>386</v>
      </c>
      <c r="C18" s="186" t="s">
        <v>631</v>
      </c>
      <c r="D18" s="186" t="s">
        <v>78</v>
      </c>
      <c r="E18" s="187" t="s">
        <v>28</v>
      </c>
      <c r="F18" s="187" t="s">
        <v>29</v>
      </c>
      <c r="G18" s="187" t="s">
        <v>30</v>
      </c>
      <c r="H18" s="187" t="s">
        <v>31</v>
      </c>
      <c r="I18" s="187" t="s">
        <v>32</v>
      </c>
      <c r="J18" s="187" t="s">
        <v>33</v>
      </c>
    </row>
    <row r="19" spans="1:10" ht="15">
      <c r="A19" s="186"/>
      <c r="B19" s="185"/>
      <c r="C19" s="186"/>
      <c r="D19" s="185" t="s">
        <v>769</v>
      </c>
      <c r="E19" s="187" t="s">
        <v>916</v>
      </c>
      <c r="F19" s="187" t="s">
        <v>916</v>
      </c>
      <c r="G19" s="187" t="s">
        <v>917</v>
      </c>
      <c r="H19" s="187" t="s">
        <v>918</v>
      </c>
      <c r="I19" s="187" t="s">
        <v>919</v>
      </c>
      <c r="J19" s="187">
        <v>0.001</v>
      </c>
    </row>
    <row r="20" spans="1:10" ht="15.75" thickBot="1">
      <c r="A20" s="186"/>
      <c r="B20" s="185"/>
      <c r="C20" s="186"/>
      <c r="D20" s="185" t="s">
        <v>284</v>
      </c>
      <c r="E20" s="191">
        <v>3961</v>
      </c>
      <c r="F20" s="191">
        <v>3962</v>
      </c>
      <c r="G20" s="191">
        <v>3961</v>
      </c>
      <c r="H20" s="191">
        <v>3961</v>
      </c>
      <c r="I20" s="191">
        <v>3958</v>
      </c>
      <c r="J20" s="191">
        <v>2788</v>
      </c>
    </row>
    <row r="21" spans="1:10" ht="15">
      <c r="A21" s="193" t="s">
        <v>387</v>
      </c>
      <c r="B21" s="192" t="s">
        <v>386</v>
      </c>
      <c r="C21" s="193" t="s">
        <v>388</v>
      </c>
      <c r="D21" s="193" t="s">
        <v>78</v>
      </c>
      <c r="E21" s="194" t="s">
        <v>34</v>
      </c>
      <c r="F21" s="194" t="s">
        <v>34</v>
      </c>
      <c r="G21" s="194" t="s">
        <v>35</v>
      </c>
      <c r="H21" s="194" t="s">
        <v>36</v>
      </c>
      <c r="I21" s="194" t="s">
        <v>36</v>
      </c>
      <c r="J21" s="194" t="s">
        <v>37</v>
      </c>
    </row>
    <row r="22" spans="1:10" ht="15">
      <c r="A22" s="186"/>
      <c r="B22" s="185"/>
      <c r="C22" s="186"/>
      <c r="D22" s="185" t="s">
        <v>769</v>
      </c>
      <c r="E22" s="187">
        <v>0.013</v>
      </c>
      <c r="F22" s="187">
        <v>0.012</v>
      </c>
      <c r="G22" s="187" t="s">
        <v>892</v>
      </c>
      <c r="H22" s="187" t="s">
        <v>920</v>
      </c>
      <c r="I22" s="187" t="s">
        <v>921</v>
      </c>
      <c r="J22" s="187">
        <v>0.146</v>
      </c>
    </row>
    <row r="23" spans="1:10" ht="15.75" thickBot="1">
      <c r="A23" s="189"/>
      <c r="B23" s="188"/>
      <c r="C23" s="189"/>
      <c r="D23" s="188" t="s">
        <v>284</v>
      </c>
      <c r="E23" s="190">
        <v>7503</v>
      </c>
      <c r="F23" s="190">
        <v>7502</v>
      </c>
      <c r="G23" s="190">
        <v>7502</v>
      </c>
      <c r="H23" s="190">
        <v>7502</v>
      </c>
      <c r="I23" s="190">
        <v>7499</v>
      </c>
      <c r="J23" s="190">
        <v>6320</v>
      </c>
    </row>
    <row r="24" spans="1:10" ht="15">
      <c r="A24" s="186" t="s">
        <v>510</v>
      </c>
      <c r="B24" s="185" t="s">
        <v>389</v>
      </c>
      <c r="C24" s="186" t="s">
        <v>390</v>
      </c>
      <c r="D24" s="186" t="s">
        <v>78</v>
      </c>
      <c r="E24" s="187" t="s">
        <v>824</v>
      </c>
      <c r="F24" s="187" t="s">
        <v>825</v>
      </c>
      <c r="G24" s="187" t="s">
        <v>826</v>
      </c>
      <c r="H24" s="187" t="s">
        <v>827</v>
      </c>
      <c r="I24" s="187" t="s">
        <v>824</v>
      </c>
      <c r="J24" s="187" t="s">
        <v>828</v>
      </c>
    </row>
    <row r="25" spans="1:10" ht="15">
      <c r="A25" s="186"/>
      <c r="B25" s="185"/>
      <c r="C25" s="186"/>
      <c r="D25" s="185" t="s">
        <v>769</v>
      </c>
      <c r="E25" s="187" t="s">
        <v>922</v>
      </c>
      <c r="F25" s="187" t="s">
        <v>923</v>
      </c>
      <c r="G25" s="187" t="s">
        <v>924</v>
      </c>
      <c r="H25" s="187" t="s">
        <v>925</v>
      </c>
      <c r="I25" s="187" t="s">
        <v>926</v>
      </c>
      <c r="J25" s="187" t="s">
        <v>927</v>
      </c>
    </row>
    <row r="26" spans="1:10" ht="15.75" thickBot="1">
      <c r="A26" s="189"/>
      <c r="B26" s="188"/>
      <c r="C26" s="189"/>
      <c r="D26" s="188" t="s">
        <v>284</v>
      </c>
      <c r="E26" s="190">
        <v>7535</v>
      </c>
      <c r="F26" s="190">
        <v>7534</v>
      </c>
      <c r="G26" s="190">
        <v>7534</v>
      </c>
      <c r="H26" s="190">
        <v>7534</v>
      </c>
      <c r="I26" s="190">
        <v>7531</v>
      </c>
      <c r="J26" s="190">
        <v>6322</v>
      </c>
    </row>
    <row r="27" spans="1:10" ht="15">
      <c r="A27" s="186" t="s">
        <v>391</v>
      </c>
      <c r="B27" s="185" t="s">
        <v>646</v>
      </c>
      <c r="C27" s="186" t="s">
        <v>631</v>
      </c>
      <c r="D27" s="186" t="s">
        <v>78</v>
      </c>
      <c r="E27" s="187" t="s">
        <v>832</v>
      </c>
      <c r="F27" s="187" t="s">
        <v>831</v>
      </c>
      <c r="G27" s="187" t="s">
        <v>830</v>
      </c>
      <c r="H27" s="187" t="s">
        <v>830</v>
      </c>
      <c r="I27" s="187" t="s">
        <v>830</v>
      </c>
      <c r="J27" s="187" t="s">
        <v>829</v>
      </c>
    </row>
    <row r="28" spans="1:10" ht="15">
      <c r="A28" s="186"/>
      <c r="B28" s="185"/>
      <c r="C28" s="186"/>
      <c r="D28" s="185" t="s">
        <v>769</v>
      </c>
      <c r="E28" s="187">
        <v>0.024</v>
      </c>
      <c r="F28" s="187">
        <v>0.023</v>
      </c>
      <c r="G28" s="187">
        <v>0.033</v>
      </c>
      <c r="H28" s="187">
        <v>0.033</v>
      </c>
      <c r="I28" s="187">
        <v>0.044</v>
      </c>
      <c r="J28" s="187">
        <v>0.023</v>
      </c>
    </row>
    <row r="29" spans="1:10" ht="15.75" thickBot="1">
      <c r="A29" s="189"/>
      <c r="B29" s="188"/>
      <c r="C29" s="189"/>
      <c r="D29" s="188" t="s">
        <v>284</v>
      </c>
      <c r="E29" s="190">
        <v>4149</v>
      </c>
      <c r="F29" s="190">
        <v>4148</v>
      </c>
      <c r="G29" s="190">
        <v>4148</v>
      </c>
      <c r="H29" s="190">
        <v>4148</v>
      </c>
      <c r="I29" s="190">
        <v>4145</v>
      </c>
      <c r="J29" s="190">
        <v>2976</v>
      </c>
    </row>
    <row r="30" spans="1:10" ht="15">
      <c r="A30" s="186" t="s">
        <v>576</v>
      </c>
      <c r="B30" s="185" t="s">
        <v>38</v>
      </c>
      <c r="C30" s="186" t="s">
        <v>517</v>
      </c>
      <c r="D30" s="186" t="s">
        <v>78</v>
      </c>
      <c r="E30" s="187" t="s">
        <v>833</v>
      </c>
      <c r="F30" s="187" t="s">
        <v>833</v>
      </c>
      <c r="G30" s="187" t="s">
        <v>834</v>
      </c>
      <c r="H30" s="187" t="s">
        <v>835</v>
      </c>
      <c r="I30" s="187" t="s">
        <v>836</v>
      </c>
      <c r="J30" s="187" t="s">
        <v>837</v>
      </c>
    </row>
    <row r="31" spans="1:10" ht="15">
      <c r="A31" s="186"/>
      <c r="B31" s="185"/>
      <c r="C31" s="186"/>
      <c r="D31" s="185" t="s">
        <v>769</v>
      </c>
      <c r="E31" s="187">
        <v>0.039</v>
      </c>
      <c r="F31" s="187">
        <v>0.036</v>
      </c>
      <c r="G31" s="187">
        <v>0.071</v>
      </c>
      <c r="H31" s="187">
        <v>0.066</v>
      </c>
      <c r="I31" s="187">
        <v>0.042</v>
      </c>
      <c r="J31" s="187">
        <v>0.068</v>
      </c>
    </row>
    <row r="32" spans="1:10" ht="15.75" thickBot="1">
      <c r="A32" s="189"/>
      <c r="B32" s="188"/>
      <c r="C32" s="189"/>
      <c r="D32" s="188" t="s">
        <v>284</v>
      </c>
      <c r="E32" s="190">
        <v>7505</v>
      </c>
      <c r="F32" s="190">
        <v>7504</v>
      </c>
      <c r="G32" s="190">
        <v>7504</v>
      </c>
      <c r="H32" s="190">
        <v>7504</v>
      </c>
      <c r="I32" s="190">
        <v>7501</v>
      </c>
      <c r="J32" s="190">
        <v>6322</v>
      </c>
    </row>
    <row r="33" spans="1:10" ht="15">
      <c r="A33" s="186" t="s">
        <v>730</v>
      </c>
      <c r="B33" s="185" t="s">
        <v>654</v>
      </c>
      <c r="C33" s="186" t="s">
        <v>631</v>
      </c>
      <c r="D33" s="186" t="s">
        <v>78</v>
      </c>
      <c r="E33" s="187" t="s">
        <v>39</v>
      </c>
      <c r="F33" s="187" t="s">
        <v>40</v>
      </c>
      <c r="G33" s="187" t="s">
        <v>41</v>
      </c>
      <c r="H33" s="187" t="s">
        <v>41</v>
      </c>
      <c r="I33" s="187" t="s">
        <v>39</v>
      </c>
      <c r="J33" s="187" t="s">
        <v>42</v>
      </c>
    </row>
    <row r="34" spans="1:10" ht="15">
      <c r="A34" s="186"/>
      <c r="B34" s="185"/>
      <c r="C34" s="186"/>
      <c r="D34" s="185" t="s">
        <v>769</v>
      </c>
      <c r="E34" s="187" t="s">
        <v>912</v>
      </c>
      <c r="F34" s="187" t="s">
        <v>928</v>
      </c>
      <c r="G34" s="187" t="s">
        <v>929</v>
      </c>
      <c r="H34" s="187" t="s">
        <v>930</v>
      </c>
      <c r="I34" s="187" t="s">
        <v>931</v>
      </c>
      <c r="J34" s="187" t="s">
        <v>932</v>
      </c>
    </row>
    <row r="35" spans="1:10" ht="15.75" thickBot="1">
      <c r="A35" s="189"/>
      <c r="B35" s="188"/>
      <c r="C35" s="189"/>
      <c r="D35" s="188" t="s">
        <v>284</v>
      </c>
      <c r="E35" s="190">
        <v>7514</v>
      </c>
      <c r="F35" s="190">
        <v>7513</v>
      </c>
      <c r="G35" s="190">
        <v>7513</v>
      </c>
      <c r="H35" s="190">
        <v>7513</v>
      </c>
      <c r="I35" s="190">
        <v>7510</v>
      </c>
      <c r="J35" s="190">
        <v>6300</v>
      </c>
    </row>
    <row r="36" spans="1:10" ht="15">
      <c r="A36" s="186" t="s">
        <v>291</v>
      </c>
      <c r="B36" s="185" t="s">
        <v>292</v>
      </c>
      <c r="C36" s="186" t="s">
        <v>388</v>
      </c>
      <c r="D36" s="186" t="s">
        <v>78</v>
      </c>
      <c r="E36" s="187" t="s">
        <v>36</v>
      </c>
      <c r="F36" s="187" t="s">
        <v>36</v>
      </c>
      <c r="G36" s="187" t="s">
        <v>840</v>
      </c>
      <c r="H36" s="187" t="s">
        <v>839</v>
      </c>
      <c r="I36" s="187" t="s">
        <v>838</v>
      </c>
      <c r="J36" s="187" t="s">
        <v>838</v>
      </c>
    </row>
    <row r="37" spans="1:10" ht="15">
      <c r="A37" s="186"/>
      <c r="B37" s="185"/>
      <c r="C37" s="186"/>
      <c r="D37" s="185" t="s">
        <v>769</v>
      </c>
      <c r="E37" s="187" t="s">
        <v>933</v>
      </c>
      <c r="F37" s="187" t="s">
        <v>934</v>
      </c>
      <c r="G37" s="187">
        <v>0.041</v>
      </c>
      <c r="H37" s="187">
        <v>0.061</v>
      </c>
      <c r="I37" s="187">
        <v>0.057</v>
      </c>
      <c r="J37" s="187">
        <v>0.08</v>
      </c>
    </row>
    <row r="38" spans="1:10" ht="15.75" thickBot="1">
      <c r="A38" s="189"/>
      <c r="B38" s="188"/>
      <c r="C38" s="189"/>
      <c r="D38" s="188" t="s">
        <v>284</v>
      </c>
      <c r="E38" s="190">
        <v>7505</v>
      </c>
      <c r="F38" s="190">
        <v>7504</v>
      </c>
      <c r="G38" s="190">
        <v>7504</v>
      </c>
      <c r="H38" s="190">
        <v>7504</v>
      </c>
      <c r="I38" s="190">
        <v>7501</v>
      </c>
      <c r="J38" s="190">
        <v>6322</v>
      </c>
    </row>
  </sheetData>
  <sheetProtection/>
  <mergeCells count="11">
    <mergeCell ref="G4:G5"/>
    <mergeCell ref="H4:H5"/>
    <mergeCell ref="I4:I5"/>
    <mergeCell ref="J4:J5"/>
    <mergeCell ref="E3:J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5" sqref="B5"/>
    </sheetView>
  </sheetViews>
  <sheetFormatPr defaultColWidth="15.57421875" defaultRowHeight="15"/>
  <cols>
    <col min="1" max="1" width="19.8515625" style="91" customWidth="1"/>
    <col min="2" max="2" width="17.7109375" style="91" customWidth="1"/>
    <col min="3" max="3" width="9.00390625" style="91" bestFit="1" customWidth="1"/>
    <col min="4" max="4" width="16.28125" style="91" customWidth="1"/>
    <col min="5" max="5" width="20.7109375" style="91" bestFit="1" customWidth="1"/>
    <col min="6" max="6" width="56.7109375" style="91" customWidth="1"/>
    <col min="7" max="7" width="25.00390625" style="91" bestFit="1" customWidth="1"/>
    <col min="8" max="16384" width="15.421875" style="91" customWidth="1"/>
  </cols>
  <sheetData>
    <row r="1" s="87" customFormat="1" ht="15">
      <c r="A1" s="182" t="s">
        <v>891</v>
      </c>
    </row>
    <row r="2" ht="15.75" thickBot="1"/>
    <row r="3" spans="1:7" ht="42" customHeight="1" thickBot="1">
      <c r="A3" s="168" t="s">
        <v>136</v>
      </c>
      <c r="B3" s="169" t="s">
        <v>4</v>
      </c>
      <c r="C3" s="169" t="s">
        <v>5</v>
      </c>
      <c r="D3" s="169" t="s">
        <v>880</v>
      </c>
      <c r="E3" s="169" t="s">
        <v>881</v>
      </c>
      <c r="F3" s="169" t="s">
        <v>474</v>
      </c>
      <c r="G3" s="170" t="s">
        <v>495</v>
      </c>
    </row>
    <row r="4" spans="1:7" s="174" customFormat="1" ht="64.5" customHeight="1">
      <c r="A4" s="171" t="s">
        <v>875</v>
      </c>
      <c r="B4" s="172" t="s">
        <v>506</v>
      </c>
      <c r="C4" s="172" t="s">
        <v>264</v>
      </c>
      <c r="D4" s="172" t="s">
        <v>265</v>
      </c>
      <c r="E4" s="172" t="s">
        <v>266</v>
      </c>
      <c r="F4" s="172" t="s">
        <v>475</v>
      </c>
      <c r="G4" s="173" t="s">
        <v>476</v>
      </c>
    </row>
    <row r="5" spans="1:7" s="174" customFormat="1" ht="64.5" customHeight="1">
      <c r="A5" s="175" t="s">
        <v>873</v>
      </c>
      <c r="B5" s="176" t="s">
        <v>477</v>
      </c>
      <c r="C5" s="176">
        <v>100</v>
      </c>
      <c r="D5" s="176" t="s">
        <v>478</v>
      </c>
      <c r="E5" s="176" t="s">
        <v>479</v>
      </c>
      <c r="F5" s="176" t="s">
        <v>480</v>
      </c>
      <c r="G5" s="177" t="s">
        <v>481</v>
      </c>
    </row>
    <row r="6" spans="1:7" s="174" customFormat="1" ht="64.5" customHeight="1">
      <c r="A6" s="175" t="s">
        <v>876</v>
      </c>
      <c r="B6" s="176" t="s">
        <v>482</v>
      </c>
      <c r="C6" s="176">
        <v>100</v>
      </c>
      <c r="D6" s="176" t="s">
        <v>483</v>
      </c>
      <c r="E6" s="176" t="s">
        <v>484</v>
      </c>
      <c r="F6" s="176" t="s">
        <v>126</v>
      </c>
      <c r="G6" s="177" t="s">
        <v>481</v>
      </c>
    </row>
    <row r="7" spans="1:7" s="174" customFormat="1" ht="64.5" customHeight="1">
      <c r="A7" s="175" t="s">
        <v>369</v>
      </c>
      <c r="B7" s="176" t="s">
        <v>127</v>
      </c>
      <c r="C7" s="176">
        <v>48</v>
      </c>
      <c r="D7" s="176" t="s">
        <v>128</v>
      </c>
      <c r="E7" s="176" t="s">
        <v>167</v>
      </c>
      <c r="F7" s="176" t="s">
        <v>168</v>
      </c>
      <c r="G7" s="177" t="s">
        <v>169</v>
      </c>
    </row>
    <row r="8" spans="1:7" s="174" customFormat="1" ht="64.5" customHeight="1">
      <c r="A8" s="175" t="s">
        <v>370</v>
      </c>
      <c r="B8" s="176" t="s">
        <v>170</v>
      </c>
      <c r="C8" s="176">
        <v>50</v>
      </c>
      <c r="D8" s="176" t="s">
        <v>171</v>
      </c>
      <c r="E8" s="176" t="s">
        <v>165</v>
      </c>
      <c r="F8" s="176" t="s">
        <v>166</v>
      </c>
      <c r="G8" s="177" t="s">
        <v>169</v>
      </c>
    </row>
    <row r="9" spans="1:7" s="174" customFormat="1" ht="64.5" customHeight="1">
      <c r="A9" s="175" t="s">
        <v>140</v>
      </c>
      <c r="B9" s="176" t="s">
        <v>346</v>
      </c>
      <c r="C9" s="176">
        <v>61.6</v>
      </c>
      <c r="D9" s="176" t="s">
        <v>496</v>
      </c>
      <c r="E9" s="176" t="s">
        <v>497</v>
      </c>
      <c r="F9" s="176" t="s">
        <v>166</v>
      </c>
      <c r="G9" s="177" t="s">
        <v>498</v>
      </c>
    </row>
    <row r="10" spans="1:7" s="174" customFormat="1" ht="64.5" customHeight="1">
      <c r="A10" s="175" t="s">
        <v>141</v>
      </c>
      <c r="B10" s="176" t="s">
        <v>499</v>
      </c>
      <c r="C10" s="176" t="s">
        <v>500</v>
      </c>
      <c r="D10" s="176" t="s">
        <v>501</v>
      </c>
      <c r="E10" s="176" t="s">
        <v>502</v>
      </c>
      <c r="F10" s="176" t="s">
        <v>396</v>
      </c>
      <c r="G10" s="177" t="s">
        <v>522</v>
      </c>
    </row>
    <row r="11" spans="1:7" s="174" customFormat="1" ht="64.5" customHeight="1">
      <c r="A11" s="175" t="s">
        <v>142</v>
      </c>
      <c r="B11" s="176" t="s">
        <v>523</v>
      </c>
      <c r="C11" s="176">
        <v>100</v>
      </c>
      <c r="D11" s="176" t="s">
        <v>524</v>
      </c>
      <c r="E11" s="176" t="s">
        <v>400</v>
      </c>
      <c r="F11" s="176" t="s">
        <v>401</v>
      </c>
      <c r="G11" s="177" t="s">
        <v>196</v>
      </c>
    </row>
    <row r="12" spans="1:7" s="174" customFormat="1" ht="64.5" customHeight="1">
      <c r="A12" s="175" t="s">
        <v>143</v>
      </c>
      <c r="B12" s="176" t="s">
        <v>749</v>
      </c>
      <c r="C12" s="176">
        <v>0.79</v>
      </c>
      <c r="D12" s="176" t="s">
        <v>874</v>
      </c>
      <c r="E12" s="176" t="s">
        <v>103</v>
      </c>
      <c r="F12" s="176" t="s">
        <v>421</v>
      </c>
      <c r="G12" s="177" t="s">
        <v>22</v>
      </c>
    </row>
    <row r="13" spans="1:7" s="174" customFormat="1" ht="64.5" customHeight="1" thickBot="1">
      <c r="A13" s="178" t="s">
        <v>877</v>
      </c>
      <c r="B13" s="179" t="s">
        <v>878</v>
      </c>
      <c r="C13" s="179"/>
      <c r="D13" s="179"/>
      <c r="E13" s="180"/>
      <c r="F13" s="180"/>
      <c r="G13" s="181"/>
    </row>
    <row r="14" spans="1:7" ht="15">
      <c r="A14" s="237" t="s">
        <v>879</v>
      </c>
      <c r="B14" s="237"/>
      <c r="C14" s="237"/>
      <c r="D14" s="237"/>
      <c r="E14" s="237"/>
      <c r="F14" s="237"/>
      <c r="G14" s="237"/>
    </row>
  </sheetData>
  <sheetProtection selectLockedCells="1" selectUnlockedCells="1"/>
  <mergeCells count="1">
    <mergeCell ref="A14:G14"/>
  </mergeCells>
  <printOptions/>
  <pageMargins left="0.7" right="0.7" top="0.75" bottom="0.75" header="0.51" footer="0.51"/>
  <pageSetup fitToHeight="1" fitToWidth="1" horizontalDpi="300" verticalDpi="3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B14" sqref="B14"/>
    </sheetView>
  </sheetViews>
  <sheetFormatPr defaultColWidth="6.140625" defaultRowHeight="15"/>
  <cols>
    <col min="1" max="1" width="14.00390625" style="209" customWidth="1"/>
    <col min="2" max="2" width="6.140625" style="209" customWidth="1"/>
    <col min="3" max="3" width="13.00390625" style="209" customWidth="1"/>
    <col min="4" max="4" width="18.28125" style="209" customWidth="1"/>
    <col min="5" max="5" width="14.421875" style="209" customWidth="1"/>
    <col min="6" max="6" width="14.7109375" style="209" customWidth="1"/>
    <col min="7" max="15" width="20.00390625" style="217" customWidth="1"/>
    <col min="16" max="16384" width="6.140625" style="209" customWidth="1"/>
  </cols>
  <sheetData>
    <row r="1" spans="1:16" s="197" customFormat="1" ht="15">
      <c r="A1" s="195" t="s">
        <v>759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3" spans="1:15" s="199" customFormat="1" ht="19.5" customHeight="1">
      <c r="A3" s="240" t="s">
        <v>622</v>
      </c>
      <c r="B3" s="238" t="s">
        <v>403</v>
      </c>
      <c r="C3" s="238" t="s">
        <v>307</v>
      </c>
      <c r="D3" s="238" t="s">
        <v>304</v>
      </c>
      <c r="E3" s="238" t="s">
        <v>761</v>
      </c>
      <c r="F3" s="198" t="s">
        <v>848</v>
      </c>
      <c r="G3" s="198" t="s">
        <v>141</v>
      </c>
      <c r="H3" s="198" t="s">
        <v>849</v>
      </c>
      <c r="I3" s="198" t="s">
        <v>308</v>
      </c>
      <c r="J3" s="198" t="s">
        <v>309</v>
      </c>
      <c r="K3" s="198" t="s">
        <v>310</v>
      </c>
      <c r="L3" s="198" t="s">
        <v>311</v>
      </c>
      <c r="M3" s="198" t="s">
        <v>312</v>
      </c>
      <c r="N3" s="198" t="s">
        <v>143</v>
      </c>
      <c r="O3" s="198" t="s">
        <v>85</v>
      </c>
    </row>
    <row r="4" spans="1:15" s="199" customFormat="1" ht="19.5" customHeight="1">
      <c r="A4" s="241"/>
      <c r="B4" s="239"/>
      <c r="C4" s="239"/>
      <c r="D4" s="239"/>
      <c r="E4" s="239"/>
      <c r="F4" s="221" t="s">
        <v>756</v>
      </c>
      <c r="G4" s="221" t="s">
        <v>850</v>
      </c>
      <c r="H4" s="221" t="s">
        <v>757</v>
      </c>
      <c r="I4" s="221" t="s">
        <v>104</v>
      </c>
      <c r="J4" s="221" t="s">
        <v>477</v>
      </c>
      <c r="K4" s="221" t="s">
        <v>851</v>
      </c>
      <c r="L4" s="221" t="s">
        <v>170</v>
      </c>
      <c r="M4" s="221" t="s">
        <v>127</v>
      </c>
      <c r="N4" s="221" t="s">
        <v>852</v>
      </c>
      <c r="O4" s="221" t="s">
        <v>853</v>
      </c>
    </row>
    <row r="5" spans="1:15" s="204" customFormat="1" ht="15">
      <c r="A5" s="200" t="s">
        <v>629</v>
      </c>
      <c r="B5" s="201">
        <v>1</v>
      </c>
      <c r="C5" s="201">
        <v>156852039</v>
      </c>
      <c r="D5" s="202" t="s">
        <v>630</v>
      </c>
      <c r="E5" s="201" t="s">
        <v>631</v>
      </c>
      <c r="F5" s="201" t="s">
        <v>854</v>
      </c>
      <c r="G5" s="203">
        <v>0.259</v>
      </c>
      <c r="H5" s="203">
        <v>0.349</v>
      </c>
      <c r="I5" s="203">
        <v>0.275</v>
      </c>
      <c r="J5" s="203">
        <v>0.252</v>
      </c>
      <c r="K5" s="203">
        <v>0.252</v>
      </c>
      <c r="L5" s="203">
        <v>0.252</v>
      </c>
      <c r="M5" s="203">
        <v>0.265</v>
      </c>
      <c r="N5" s="203">
        <v>0.266</v>
      </c>
      <c r="O5" s="203">
        <v>0.276468387579499</v>
      </c>
    </row>
    <row r="6" spans="1:15" ht="15">
      <c r="A6" s="205"/>
      <c r="B6" s="206"/>
      <c r="C6" s="206"/>
      <c r="D6" s="207"/>
      <c r="E6" s="206"/>
      <c r="F6" s="197" t="s">
        <v>115</v>
      </c>
      <c r="G6" s="208" t="s">
        <v>503</v>
      </c>
      <c r="H6" s="208" t="s">
        <v>504</v>
      </c>
      <c r="I6" s="208" t="s">
        <v>358</v>
      </c>
      <c r="J6" s="208" t="s">
        <v>253</v>
      </c>
      <c r="K6" s="208" t="s">
        <v>254</v>
      </c>
      <c r="L6" s="208" t="s">
        <v>255</v>
      </c>
      <c r="M6" s="208" t="s">
        <v>55</v>
      </c>
      <c r="N6" s="208" t="s">
        <v>56</v>
      </c>
      <c r="O6" s="208" t="s">
        <v>331</v>
      </c>
    </row>
    <row r="7" spans="1:15" ht="15">
      <c r="A7" s="210"/>
      <c r="B7" s="211"/>
      <c r="C7" s="211"/>
      <c r="D7" s="212"/>
      <c r="E7" s="211"/>
      <c r="F7" s="213" t="s">
        <v>84</v>
      </c>
      <c r="G7" s="214">
        <v>0.45</v>
      </c>
      <c r="H7" s="214">
        <v>0.94</v>
      </c>
      <c r="I7" s="214">
        <v>0.785</v>
      </c>
      <c r="J7" s="214">
        <v>0.181</v>
      </c>
      <c r="K7" s="214">
        <v>0.225</v>
      </c>
      <c r="L7" s="214">
        <v>0.955</v>
      </c>
      <c r="M7" s="214">
        <v>0.839</v>
      </c>
      <c r="N7" s="214">
        <v>0.42</v>
      </c>
      <c r="O7" s="214">
        <v>0.612</v>
      </c>
    </row>
    <row r="8" spans="1:15" s="204" customFormat="1" ht="15">
      <c r="A8" s="200" t="s">
        <v>770</v>
      </c>
      <c r="B8" s="201">
        <v>2</v>
      </c>
      <c r="C8" s="201">
        <v>169616945</v>
      </c>
      <c r="D8" s="202" t="s">
        <v>516</v>
      </c>
      <c r="E8" s="201" t="s">
        <v>517</v>
      </c>
      <c r="F8" s="201" t="s">
        <v>855</v>
      </c>
      <c r="G8" s="203">
        <v>0.362</v>
      </c>
      <c r="H8" s="203" t="s">
        <v>619</v>
      </c>
      <c r="I8" s="203">
        <v>0.345</v>
      </c>
      <c r="J8" s="203">
        <v>0.344</v>
      </c>
      <c r="K8" s="203">
        <v>0.34</v>
      </c>
      <c r="L8" s="203">
        <v>0.34</v>
      </c>
      <c r="M8" s="203">
        <v>0.354</v>
      </c>
      <c r="N8" s="203">
        <v>0.347</v>
      </c>
      <c r="O8" s="203" t="s">
        <v>619</v>
      </c>
    </row>
    <row r="9" spans="1:15" ht="15">
      <c r="A9" s="205"/>
      <c r="B9" s="206"/>
      <c r="C9" s="206"/>
      <c r="D9" s="207"/>
      <c r="E9" s="206"/>
      <c r="F9" s="197" t="s">
        <v>857</v>
      </c>
      <c r="G9" s="208" t="s">
        <v>106</v>
      </c>
      <c r="H9" s="208" t="s">
        <v>619</v>
      </c>
      <c r="I9" s="208" t="s">
        <v>856</v>
      </c>
      <c r="J9" s="208" t="s">
        <v>72</v>
      </c>
      <c r="K9" s="208" t="s">
        <v>73</v>
      </c>
      <c r="L9" s="208" t="s">
        <v>74</v>
      </c>
      <c r="M9" s="208" t="s">
        <v>227</v>
      </c>
      <c r="N9" s="208" t="s">
        <v>45</v>
      </c>
      <c r="O9" s="208" t="s">
        <v>619</v>
      </c>
    </row>
    <row r="10" spans="1:15" ht="15">
      <c r="A10" s="210"/>
      <c r="B10" s="211"/>
      <c r="C10" s="211"/>
      <c r="D10" s="212"/>
      <c r="E10" s="211"/>
      <c r="F10" s="213" t="s">
        <v>84</v>
      </c>
      <c r="G10" s="214">
        <v>0.261</v>
      </c>
      <c r="H10" s="214" t="s">
        <v>619</v>
      </c>
      <c r="I10" s="214">
        <v>0.541</v>
      </c>
      <c r="J10" s="214">
        <v>0.854</v>
      </c>
      <c r="K10" s="214">
        <v>0.342</v>
      </c>
      <c r="L10" s="214">
        <v>0.108</v>
      </c>
      <c r="M10" s="214">
        <v>0.763</v>
      </c>
      <c r="N10" s="214">
        <v>0.023</v>
      </c>
      <c r="O10" s="214" t="s">
        <v>619</v>
      </c>
    </row>
    <row r="11" spans="1:15" s="204" customFormat="1" ht="15">
      <c r="A11" s="200" t="s">
        <v>577</v>
      </c>
      <c r="B11" s="201">
        <v>6</v>
      </c>
      <c r="C11" s="201">
        <v>26201120</v>
      </c>
      <c r="D11" s="202" t="s">
        <v>518</v>
      </c>
      <c r="E11" s="201" t="s">
        <v>517</v>
      </c>
      <c r="F11" s="201" t="s">
        <v>855</v>
      </c>
      <c r="G11" s="203">
        <v>0.062</v>
      </c>
      <c r="H11" s="203">
        <v>0.182</v>
      </c>
      <c r="I11" s="203">
        <v>0.064</v>
      </c>
      <c r="J11" s="203">
        <v>0.048</v>
      </c>
      <c r="K11" s="203">
        <v>0.04</v>
      </c>
      <c r="L11" s="203">
        <v>0.055</v>
      </c>
      <c r="M11" s="203">
        <v>0.068</v>
      </c>
      <c r="N11" s="203">
        <v>0.06</v>
      </c>
      <c r="O11" s="203">
        <v>0.0561357702349869</v>
      </c>
    </row>
    <row r="12" spans="1:15" ht="15">
      <c r="A12" s="205"/>
      <c r="B12" s="206"/>
      <c r="C12" s="206"/>
      <c r="D12" s="207"/>
      <c r="E12" s="206"/>
      <c r="F12" s="197" t="s">
        <v>857</v>
      </c>
      <c r="G12" s="208" t="s">
        <v>11</v>
      </c>
      <c r="H12" s="208" t="s">
        <v>12</v>
      </c>
      <c r="I12" s="208" t="s">
        <v>13</v>
      </c>
      <c r="J12" s="208" t="s">
        <v>14</v>
      </c>
      <c r="K12" s="208" t="s">
        <v>15</v>
      </c>
      <c r="L12" s="208" t="s">
        <v>16</v>
      </c>
      <c r="M12" s="208" t="s">
        <v>17</v>
      </c>
      <c r="N12" s="208" t="s">
        <v>214</v>
      </c>
      <c r="O12" s="208" t="s">
        <v>213</v>
      </c>
    </row>
    <row r="13" spans="1:15" ht="15">
      <c r="A13" s="210"/>
      <c r="B13" s="211"/>
      <c r="C13" s="211"/>
      <c r="D13" s="212"/>
      <c r="E13" s="211"/>
      <c r="F13" s="213" t="s">
        <v>84</v>
      </c>
      <c r="G13" s="214">
        <v>0.139</v>
      </c>
      <c r="H13" s="214">
        <v>0.707</v>
      </c>
      <c r="I13" s="214">
        <v>0.519</v>
      </c>
      <c r="J13" s="214">
        <v>0.699</v>
      </c>
      <c r="K13" s="214">
        <v>0.716</v>
      </c>
      <c r="L13" s="214">
        <v>0.412</v>
      </c>
      <c r="M13" s="214">
        <v>0.116</v>
      </c>
      <c r="N13" s="214">
        <v>0.153</v>
      </c>
      <c r="O13" s="214">
        <v>0.7675</v>
      </c>
    </row>
    <row r="14" spans="1:15" s="204" customFormat="1" ht="15">
      <c r="A14" s="200" t="s">
        <v>771</v>
      </c>
      <c r="B14" s="201">
        <v>7</v>
      </c>
      <c r="C14" s="201">
        <v>44002308</v>
      </c>
      <c r="D14" s="202" t="s">
        <v>858</v>
      </c>
      <c r="E14" s="201" t="s">
        <v>631</v>
      </c>
      <c r="F14" s="201" t="s">
        <v>854</v>
      </c>
      <c r="G14" s="203">
        <v>0.166</v>
      </c>
      <c r="H14" s="203">
        <v>0.23</v>
      </c>
      <c r="I14" s="203">
        <v>0.176</v>
      </c>
      <c r="J14" s="203">
        <v>0.186</v>
      </c>
      <c r="K14" s="203">
        <v>0.157</v>
      </c>
      <c r="L14" s="203">
        <v>0.188</v>
      </c>
      <c r="M14" s="203">
        <v>0.173</v>
      </c>
      <c r="N14" s="203">
        <v>0.181</v>
      </c>
      <c r="O14" s="203">
        <v>0.17350746268656703</v>
      </c>
    </row>
    <row r="15" spans="1:15" ht="15">
      <c r="A15" s="205"/>
      <c r="B15" s="206"/>
      <c r="C15" s="206"/>
      <c r="D15" s="207"/>
      <c r="E15" s="206"/>
      <c r="F15" s="197" t="s">
        <v>859</v>
      </c>
      <c r="G15" s="208" t="s">
        <v>215</v>
      </c>
      <c r="H15" s="208" t="s">
        <v>216</v>
      </c>
      <c r="I15" s="208" t="s">
        <v>217</v>
      </c>
      <c r="J15" s="208" t="s">
        <v>218</v>
      </c>
      <c r="K15" s="208" t="s">
        <v>219</v>
      </c>
      <c r="L15" s="208" t="s">
        <v>407</v>
      </c>
      <c r="M15" s="208" t="s">
        <v>159</v>
      </c>
      <c r="N15" s="208" t="s">
        <v>149</v>
      </c>
      <c r="O15" s="215" t="s">
        <v>332</v>
      </c>
    </row>
    <row r="16" spans="1:15" ht="15">
      <c r="A16" s="210"/>
      <c r="B16" s="211"/>
      <c r="C16" s="211"/>
      <c r="D16" s="212"/>
      <c r="E16" s="211"/>
      <c r="F16" s="213" t="s">
        <v>84</v>
      </c>
      <c r="G16" s="214">
        <v>0.11</v>
      </c>
      <c r="H16" s="214">
        <v>0.518</v>
      </c>
      <c r="I16" s="214">
        <v>0.97</v>
      </c>
      <c r="J16" s="214">
        <v>0.458</v>
      </c>
      <c r="K16" s="214">
        <v>0.187</v>
      </c>
      <c r="L16" s="214">
        <v>0.68</v>
      </c>
      <c r="M16" s="214">
        <v>0.808</v>
      </c>
      <c r="N16" s="214">
        <v>0.603</v>
      </c>
      <c r="O16" s="214">
        <v>0.8574</v>
      </c>
    </row>
    <row r="17" spans="1:15" s="204" customFormat="1" ht="15">
      <c r="A17" s="200" t="s">
        <v>387</v>
      </c>
      <c r="B17" s="201">
        <v>8</v>
      </c>
      <c r="C17" s="201">
        <v>41749562</v>
      </c>
      <c r="D17" s="202" t="s">
        <v>386</v>
      </c>
      <c r="E17" s="201" t="s">
        <v>388</v>
      </c>
      <c r="F17" s="201" t="s">
        <v>860</v>
      </c>
      <c r="G17" s="203">
        <v>0.233</v>
      </c>
      <c r="H17" s="203">
        <v>0.315</v>
      </c>
      <c r="I17" s="203">
        <v>0.239</v>
      </c>
      <c r="J17" s="203">
        <v>0.259</v>
      </c>
      <c r="K17" s="203">
        <v>0.254</v>
      </c>
      <c r="L17" s="203">
        <v>0.229</v>
      </c>
      <c r="M17" s="203">
        <v>0.241</v>
      </c>
      <c r="N17" s="203">
        <v>0.251</v>
      </c>
      <c r="O17" s="203">
        <v>0.243006340917568</v>
      </c>
    </row>
    <row r="18" spans="1:15" ht="15">
      <c r="A18" s="205"/>
      <c r="B18" s="206"/>
      <c r="C18" s="206"/>
      <c r="D18" s="207"/>
      <c r="E18" s="206"/>
      <c r="F18" s="197" t="s">
        <v>861</v>
      </c>
      <c r="G18" s="208" t="s">
        <v>95</v>
      </c>
      <c r="H18" s="208" t="s">
        <v>96</v>
      </c>
      <c r="I18" s="208" t="s">
        <v>97</v>
      </c>
      <c r="J18" s="208" t="s">
        <v>98</v>
      </c>
      <c r="K18" s="208" t="s">
        <v>322</v>
      </c>
      <c r="L18" s="208" t="s">
        <v>321</v>
      </c>
      <c r="M18" s="208" t="s">
        <v>172</v>
      </c>
      <c r="N18" s="208" t="s">
        <v>173</v>
      </c>
      <c r="O18" s="208" t="s">
        <v>333</v>
      </c>
    </row>
    <row r="19" spans="1:15" ht="15">
      <c r="A19" s="210"/>
      <c r="B19" s="211"/>
      <c r="C19" s="211"/>
      <c r="D19" s="212"/>
      <c r="E19" s="211"/>
      <c r="F19" s="213" t="s">
        <v>84</v>
      </c>
      <c r="G19" s="214">
        <v>0.379</v>
      </c>
      <c r="H19" s="214">
        <v>0.593</v>
      </c>
      <c r="I19" s="214">
        <v>0.939</v>
      </c>
      <c r="J19" s="214">
        <v>0.005</v>
      </c>
      <c r="K19" s="214">
        <v>0.76</v>
      </c>
      <c r="L19" s="214">
        <v>0.228</v>
      </c>
      <c r="M19" s="214">
        <v>0.223</v>
      </c>
      <c r="N19" s="214">
        <v>0.737</v>
      </c>
      <c r="O19" s="214">
        <v>0.7777</v>
      </c>
    </row>
    <row r="20" spans="1:15" s="204" customFormat="1" ht="15">
      <c r="A20" s="200" t="s">
        <v>510</v>
      </c>
      <c r="B20" s="201">
        <v>10</v>
      </c>
      <c r="C20" s="201">
        <v>70763398</v>
      </c>
      <c r="D20" s="202" t="s">
        <v>389</v>
      </c>
      <c r="E20" s="201" t="s">
        <v>390</v>
      </c>
      <c r="F20" s="201" t="s">
        <v>747</v>
      </c>
      <c r="G20" s="203">
        <v>0.116</v>
      </c>
      <c r="H20" s="203">
        <v>0.263</v>
      </c>
      <c r="I20" s="203">
        <v>0.052</v>
      </c>
      <c r="J20" s="203">
        <v>0.01</v>
      </c>
      <c r="K20" s="203">
        <v>0.106</v>
      </c>
      <c r="L20" s="203">
        <v>0.023</v>
      </c>
      <c r="M20" s="203">
        <v>0.049</v>
      </c>
      <c r="N20" s="203">
        <v>0.118</v>
      </c>
      <c r="O20" s="203">
        <v>0.0151228733459357</v>
      </c>
    </row>
    <row r="21" spans="1:15" ht="15">
      <c r="A21" s="205"/>
      <c r="B21" s="206"/>
      <c r="C21" s="206"/>
      <c r="D21" s="207"/>
      <c r="E21" s="206"/>
      <c r="F21" s="197" t="s">
        <v>748</v>
      </c>
      <c r="G21" s="208" t="s">
        <v>233</v>
      </c>
      <c r="H21" s="208" t="s">
        <v>234</v>
      </c>
      <c r="I21" s="208" t="s">
        <v>235</v>
      </c>
      <c r="J21" s="208" t="s">
        <v>174</v>
      </c>
      <c r="K21" s="208" t="s">
        <v>175</v>
      </c>
      <c r="L21" s="208" t="s">
        <v>176</v>
      </c>
      <c r="M21" s="208" t="s">
        <v>177</v>
      </c>
      <c r="N21" s="208" t="s">
        <v>178</v>
      </c>
      <c r="O21" s="208" t="s">
        <v>441</v>
      </c>
    </row>
    <row r="22" spans="1:15" ht="15">
      <c r="A22" s="210"/>
      <c r="B22" s="211"/>
      <c r="C22" s="211"/>
      <c r="D22" s="212"/>
      <c r="E22" s="211"/>
      <c r="F22" s="213" t="s">
        <v>84</v>
      </c>
      <c r="G22" s="214">
        <v>0.268</v>
      </c>
      <c r="H22" s="214">
        <v>0.253</v>
      </c>
      <c r="I22" s="214">
        <v>0.041</v>
      </c>
      <c r="J22" s="214">
        <v>0.057</v>
      </c>
      <c r="K22" s="214">
        <v>0.935</v>
      </c>
      <c r="L22" s="214">
        <v>0.16</v>
      </c>
      <c r="M22" s="214">
        <v>0.271</v>
      </c>
      <c r="N22" s="214">
        <v>0.752</v>
      </c>
      <c r="O22" s="214">
        <v>0.6885</v>
      </c>
    </row>
    <row r="23" spans="1:15" s="204" customFormat="1" ht="15">
      <c r="A23" s="200" t="s">
        <v>391</v>
      </c>
      <c r="B23" s="201">
        <v>11</v>
      </c>
      <c r="C23" s="201">
        <v>92313476</v>
      </c>
      <c r="D23" s="202" t="s">
        <v>646</v>
      </c>
      <c r="E23" s="201" t="s">
        <v>631</v>
      </c>
      <c r="F23" s="201" t="s">
        <v>854</v>
      </c>
      <c r="G23" s="203">
        <v>0.282</v>
      </c>
      <c r="H23" s="203" t="s">
        <v>619</v>
      </c>
      <c r="I23" s="203">
        <v>0.207</v>
      </c>
      <c r="J23" s="203" t="s">
        <v>619</v>
      </c>
      <c r="K23" s="203">
        <v>0.296</v>
      </c>
      <c r="L23" s="203">
        <v>0.294</v>
      </c>
      <c r="M23" s="203">
        <v>0.285</v>
      </c>
      <c r="N23" s="203">
        <v>0.291</v>
      </c>
      <c r="O23" s="203">
        <v>0.29150982852363005</v>
      </c>
    </row>
    <row r="24" spans="1:15" ht="15">
      <c r="A24" s="205"/>
      <c r="B24" s="206"/>
      <c r="C24" s="206"/>
      <c r="D24" s="207"/>
      <c r="E24" s="206"/>
      <c r="F24" s="197" t="s">
        <v>859</v>
      </c>
      <c r="G24" s="208" t="s">
        <v>150</v>
      </c>
      <c r="H24" s="208" t="s">
        <v>619</v>
      </c>
      <c r="I24" s="208" t="s">
        <v>356</v>
      </c>
      <c r="J24" s="208" t="s">
        <v>619</v>
      </c>
      <c r="K24" s="208" t="s">
        <v>357</v>
      </c>
      <c r="L24" s="208" t="s">
        <v>107</v>
      </c>
      <c r="M24" s="208" t="s">
        <v>67</v>
      </c>
      <c r="N24" s="208" t="s">
        <v>68</v>
      </c>
      <c r="O24" s="208" t="s">
        <v>442</v>
      </c>
    </row>
    <row r="25" spans="1:15" ht="15">
      <c r="A25" s="210"/>
      <c r="B25" s="211"/>
      <c r="C25" s="211"/>
      <c r="D25" s="212"/>
      <c r="E25" s="211"/>
      <c r="F25" s="213" t="s">
        <v>84</v>
      </c>
      <c r="G25" s="214">
        <v>0.429</v>
      </c>
      <c r="H25" s="214" t="s">
        <v>619</v>
      </c>
      <c r="I25" s="214">
        <v>0.189</v>
      </c>
      <c r="J25" s="214" t="s">
        <v>619</v>
      </c>
      <c r="K25" s="214">
        <v>0.665</v>
      </c>
      <c r="L25" s="214">
        <v>0.88</v>
      </c>
      <c r="M25" s="214">
        <v>0.088</v>
      </c>
      <c r="N25" s="214">
        <v>0.312</v>
      </c>
      <c r="O25" s="214">
        <v>0.755</v>
      </c>
    </row>
    <row r="26" spans="1:15" s="204" customFormat="1" ht="15">
      <c r="A26" s="200" t="s">
        <v>576</v>
      </c>
      <c r="B26" s="201">
        <v>13</v>
      </c>
      <c r="C26" s="201">
        <v>112379869</v>
      </c>
      <c r="D26" s="202" t="s">
        <v>750</v>
      </c>
      <c r="E26" s="201" t="s">
        <v>517</v>
      </c>
      <c r="F26" s="201" t="s">
        <v>855</v>
      </c>
      <c r="G26" s="203">
        <v>0.124</v>
      </c>
      <c r="H26" s="203" t="s">
        <v>619</v>
      </c>
      <c r="I26" s="203">
        <v>0.05</v>
      </c>
      <c r="J26" s="203" t="s">
        <v>619</v>
      </c>
      <c r="K26" s="203">
        <v>0.12</v>
      </c>
      <c r="L26" s="203">
        <v>0.101</v>
      </c>
      <c r="M26" s="203">
        <v>0.097</v>
      </c>
      <c r="N26" s="203">
        <v>0.142</v>
      </c>
      <c r="O26" s="203">
        <v>0.10780065005417105</v>
      </c>
    </row>
    <row r="27" spans="1:15" ht="15">
      <c r="A27" s="205"/>
      <c r="B27" s="206"/>
      <c r="C27" s="206"/>
      <c r="D27" s="207"/>
      <c r="E27" s="206"/>
      <c r="F27" s="197" t="s">
        <v>857</v>
      </c>
      <c r="G27" s="208" t="s">
        <v>53</v>
      </c>
      <c r="H27" s="208" t="s">
        <v>619</v>
      </c>
      <c r="I27" s="208" t="s">
        <v>102</v>
      </c>
      <c r="J27" s="208" t="s">
        <v>619</v>
      </c>
      <c r="K27" s="208" t="s">
        <v>419</v>
      </c>
      <c r="L27" s="208" t="s">
        <v>420</v>
      </c>
      <c r="M27" s="208" t="s">
        <v>428</v>
      </c>
      <c r="N27" s="208" t="s">
        <v>429</v>
      </c>
      <c r="O27" s="208" t="s">
        <v>443</v>
      </c>
    </row>
    <row r="28" spans="1:15" ht="15">
      <c r="A28" s="210"/>
      <c r="B28" s="211"/>
      <c r="C28" s="211"/>
      <c r="D28" s="212"/>
      <c r="E28" s="211"/>
      <c r="F28" s="213" t="s">
        <v>84</v>
      </c>
      <c r="G28" s="214">
        <v>0.873</v>
      </c>
      <c r="H28" s="214" t="s">
        <v>619</v>
      </c>
      <c r="I28" s="214">
        <v>0.602</v>
      </c>
      <c r="J28" s="214" t="s">
        <v>619</v>
      </c>
      <c r="K28" s="214">
        <v>0.624</v>
      </c>
      <c r="L28" s="214">
        <v>0.31</v>
      </c>
      <c r="M28" s="214">
        <v>0.855</v>
      </c>
      <c r="N28" s="214">
        <v>0.831</v>
      </c>
      <c r="O28" s="214">
        <v>0.5049</v>
      </c>
    </row>
    <row r="29" spans="1:15" s="204" customFormat="1" ht="15">
      <c r="A29" s="200" t="s">
        <v>730</v>
      </c>
      <c r="B29" s="201">
        <v>17</v>
      </c>
      <c r="C29" s="201">
        <v>78278822</v>
      </c>
      <c r="D29" s="202" t="s">
        <v>654</v>
      </c>
      <c r="E29" s="201" t="s">
        <v>631</v>
      </c>
      <c r="F29" s="201" t="s">
        <v>854</v>
      </c>
      <c r="G29" s="203">
        <v>0.319</v>
      </c>
      <c r="H29" s="203" t="s">
        <v>619</v>
      </c>
      <c r="I29" s="203">
        <v>0.319</v>
      </c>
      <c r="J29" s="203">
        <v>0.318</v>
      </c>
      <c r="K29" s="203">
        <v>0.318</v>
      </c>
      <c r="L29" s="203">
        <v>0.334</v>
      </c>
      <c r="M29" s="203">
        <v>0.314</v>
      </c>
      <c r="N29" s="203">
        <v>0.321</v>
      </c>
      <c r="O29" s="203">
        <v>0.32674375233122</v>
      </c>
    </row>
    <row r="30" spans="1:15" ht="15">
      <c r="A30" s="205"/>
      <c r="B30" s="206"/>
      <c r="C30" s="206"/>
      <c r="D30" s="207"/>
      <c r="E30" s="206"/>
      <c r="F30" s="197" t="s">
        <v>859</v>
      </c>
      <c r="G30" s="208" t="s">
        <v>430</v>
      </c>
      <c r="H30" s="208" t="s">
        <v>619</v>
      </c>
      <c r="I30" s="208" t="s">
        <v>431</v>
      </c>
      <c r="J30" s="208" t="s">
        <v>432</v>
      </c>
      <c r="K30" s="208" t="s">
        <v>433</v>
      </c>
      <c r="L30" s="208" t="s">
        <v>232</v>
      </c>
      <c r="M30" s="208" t="s">
        <v>236</v>
      </c>
      <c r="N30" s="208" t="s">
        <v>92</v>
      </c>
      <c r="O30" s="208" t="s">
        <v>444</v>
      </c>
    </row>
    <row r="31" spans="1:15" ht="15">
      <c r="A31" s="210"/>
      <c r="B31" s="211"/>
      <c r="C31" s="211"/>
      <c r="D31" s="212"/>
      <c r="E31" s="211"/>
      <c r="F31" s="213" t="s">
        <v>84</v>
      </c>
      <c r="G31" s="214">
        <v>0.043</v>
      </c>
      <c r="H31" s="214" t="s">
        <v>619</v>
      </c>
      <c r="I31" s="214">
        <v>0.854</v>
      </c>
      <c r="J31" s="214">
        <v>0.02</v>
      </c>
      <c r="K31" s="214">
        <v>0.499</v>
      </c>
      <c r="L31" s="214">
        <v>0.995</v>
      </c>
      <c r="M31" s="214">
        <v>0.195</v>
      </c>
      <c r="N31" s="214">
        <v>0.81</v>
      </c>
      <c r="O31" s="214">
        <v>0.7202</v>
      </c>
    </row>
    <row r="32" spans="1:15" s="204" customFormat="1" ht="15">
      <c r="A32" s="200" t="s">
        <v>291</v>
      </c>
      <c r="B32" s="201">
        <v>22</v>
      </c>
      <c r="C32" s="201">
        <v>35792882</v>
      </c>
      <c r="D32" s="202" t="s">
        <v>292</v>
      </c>
      <c r="E32" s="201" t="s">
        <v>388</v>
      </c>
      <c r="F32" s="201" t="s">
        <v>860</v>
      </c>
      <c r="G32" s="203">
        <v>0.416</v>
      </c>
      <c r="H32" s="203" t="s">
        <v>619</v>
      </c>
      <c r="I32" s="203">
        <v>0.33</v>
      </c>
      <c r="J32" s="203">
        <v>0.424</v>
      </c>
      <c r="K32" s="203">
        <v>0.446</v>
      </c>
      <c r="L32" s="203">
        <v>0.451</v>
      </c>
      <c r="M32" s="203">
        <v>0.446</v>
      </c>
      <c r="N32" s="203">
        <v>0.435</v>
      </c>
      <c r="O32" s="203">
        <v>0.427429805615551</v>
      </c>
    </row>
    <row r="33" spans="1:15" ht="15">
      <c r="A33" s="205"/>
      <c r="B33" s="206"/>
      <c r="C33" s="206"/>
      <c r="D33" s="207"/>
      <c r="E33" s="206"/>
      <c r="F33" s="197" t="s">
        <v>861</v>
      </c>
      <c r="G33" s="208" t="s">
        <v>93</v>
      </c>
      <c r="H33" s="208" t="s">
        <v>619</v>
      </c>
      <c r="I33" s="208" t="s">
        <v>94</v>
      </c>
      <c r="J33" s="208" t="s">
        <v>402</v>
      </c>
      <c r="K33" s="208" t="s">
        <v>152</v>
      </c>
      <c r="L33" s="208" t="s">
        <v>153</v>
      </c>
      <c r="M33" s="208" t="s">
        <v>154</v>
      </c>
      <c r="N33" s="208" t="s">
        <v>155</v>
      </c>
      <c r="O33" s="208" t="s">
        <v>445</v>
      </c>
    </row>
    <row r="34" spans="1:15" ht="15">
      <c r="A34" s="210"/>
      <c r="B34" s="211"/>
      <c r="C34" s="211"/>
      <c r="D34" s="212"/>
      <c r="E34" s="211"/>
      <c r="F34" s="213" t="s">
        <v>84</v>
      </c>
      <c r="G34" s="214">
        <v>0.83</v>
      </c>
      <c r="H34" s="214" t="s">
        <v>619</v>
      </c>
      <c r="I34" s="214">
        <v>0.353</v>
      </c>
      <c r="J34" s="214">
        <v>0.218</v>
      </c>
      <c r="K34" s="214">
        <v>0.468</v>
      </c>
      <c r="L34" s="214">
        <v>0.798</v>
      </c>
      <c r="M34" s="214">
        <v>0.091</v>
      </c>
      <c r="N34" s="214">
        <v>0.156</v>
      </c>
      <c r="O34" s="214">
        <v>0.9613</v>
      </c>
    </row>
    <row r="35" ht="15">
      <c r="A35" s="216" t="s">
        <v>758</v>
      </c>
    </row>
    <row r="36" spans="2:9" ht="15">
      <c r="B36" s="218"/>
      <c r="C36" s="218"/>
      <c r="D36" s="218"/>
      <c r="E36" s="218"/>
      <c r="F36" s="218"/>
      <c r="G36" s="218"/>
      <c r="H36" s="218"/>
      <c r="I36" s="218"/>
    </row>
    <row r="37" spans="1:9" ht="15">
      <c r="A37" s="219"/>
      <c r="B37" s="218"/>
      <c r="C37" s="218"/>
      <c r="D37" s="218"/>
      <c r="E37" s="218"/>
      <c r="F37" s="218"/>
      <c r="G37" s="219"/>
      <c r="H37" s="218"/>
      <c r="I37" s="218"/>
    </row>
    <row r="38" spans="1:9" ht="15">
      <c r="A38" s="220"/>
      <c r="B38" s="218"/>
      <c r="C38" s="218"/>
      <c r="D38" s="218"/>
      <c r="E38" s="218"/>
      <c r="F38" s="218"/>
      <c r="G38" s="218"/>
      <c r="H38" s="218"/>
      <c r="I38" s="218"/>
    </row>
  </sheetData>
  <sheetProtection/>
  <mergeCells count="5">
    <mergeCell ref="E3:E4"/>
    <mergeCell ref="A3:A4"/>
    <mergeCell ref="B3:B4"/>
    <mergeCell ref="C3:C4"/>
    <mergeCell ref="D3:D4"/>
  </mergeCells>
  <printOptions/>
  <pageMargins left="0.7500000000000001" right="0.7500000000000001" top="1" bottom="1" header="0.5" footer="0.5"/>
  <pageSetup fitToHeight="1" fitToWidth="1" orientation="landscape" paperSize="10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 Soranzo</cp:lastModifiedBy>
  <cp:lastPrinted>2009-12-23T18:10:50Z</cp:lastPrinted>
  <dcterms:created xsi:type="dcterms:W3CDTF">2009-09-04T16:27:28Z</dcterms:created>
  <dcterms:modified xsi:type="dcterms:W3CDTF">2010-07-01T15:45:14Z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