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8" windowWidth="23880" windowHeight="13848" tabRatio="764" activeTab="9"/>
  </bookViews>
  <sheets>
    <sheet name="ST1. Cohort_information" sheetId="1" r:id="rId1"/>
    <sheet name="ST2. Cohort info GWAMA" sheetId="8" r:id="rId2"/>
    <sheet name="ST3. Power calculations" sheetId="18" r:id="rId3"/>
    <sheet name="ST4. DEPICT gene set enrichment" sheetId="3" r:id="rId4"/>
    <sheet name="ST5. DEPICT tissue enrichment" sheetId="4" r:id="rId5"/>
    <sheet name="ST6. Replication LADACTRL" sheetId="6" r:id="rId6"/>
    <sheet name="ST7. Chr10p15 LD" sheetId="16" r:id="rId7"/>
    <sheet name="ST8. DEPICT gene prioritization" sheetId="2" r:id="rId8"/>
    <sheet name="ST9. T1D loci in LADACTRL" sheetId="13" r:id="rId9"/>
    <sheet name="ST10. T2D loci in LADACTRL" sheetId="14" r:id="rId10"/>
    <sheet name="ST11. GAD tertiles" sheetId="20" r:id="rId11"/>
    <sheet name="ST12. HLA" sheetId="19" r:id="rId12"/>
    <sheet name="ST13. TCF7L2" sheetId="10" r:id="rId13"/>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X66" i="14" l="1"/>
  <c r="X63" i="14"/>
  <c r="X60" i="14"/>
  <c r="X58" i="14"/>
  <c r="X51" i="14"/>
  <c r="X50" i="14"/>
  <c r="X48" i="14"/>
  <c r="X39" i="14"/>
  <c r="X36" i="14"/>
  <c r="X31" i="14"/>
  <c r="X29" i="14"/>
  <c r="X5" i="14"/>
  <c r="X56" i="13"/>
  <c r="X53" i="13"/>
  <c r="X43" i="13"/>
  <c r="X42" i="13"/>
  <c r="P1" i="13"/>
  <c r="F12" i="8" l="1"/>
  <c r="G12" i="8"/>
  <c r="E7" i="10"/>
  <c r="D7" i="10"/>
  <c r="I5" i="8"/>
  <c r="I9" i="8"/>
  <c r="I10" i="8"/>
  <c r="I14" i="8"/>
  <c r="I15" i="8"/>
  <c r="I16" i="8"/>
  <c r="I17" i="8"/>
  <c r="I4" i="8"/>
  <c r="I3" i="8"/>
  <c r="B7" i="10"/>
  <c r="C7" i="10"/>
  <c r="G1" i="8"/>
  <c r="F1" i="8"/>
  <c r="E23" i="10"/>
  <c r="D23" i="10"/>
  <c r="C23" i="10"/>
  <c r="B23" i="10"/>
  <c r="E14" i="10"/>
  <c r="D14" i="10"/>
  <c r="C14" i="10"/>
  <c r="G7" i="8"/>
  <c r="F7" i="8"/>
</calcChain>
</file>

<file path=xl/sharedStrings.xml><?xml version="1.0" encoding="utf-8"?>
<sst xmlns="http://schemas.openxmlformats.org/spreadsheetml/2006/main" count="8094" uniqueCount="4994">
  <si>
    <t xml:space="preserve">Cohort </t>
  </si>
  <si>
    <t>Full name</t>
  </si>
  <si>
    <t>LADA, T1D, T2D, or population controls</t>
  </si>
  <si>
    <t>Population</t>
  </si>
  <si>
    <t>ActionLada</t>
  </si>
  <si>
    <t>LADA</t>
  </si>
  <si>
    <t>BMDCS</t>
  </si>
  <si>
    <t>Bone Mineral Density in Childhood Study</t>
  </si>
  <si>
    <t>population controls</t>
  </si>
  <si>
    <t>American of diverse ethnic backgrounds</t>
  </si>
  <si>
    <t>Samples of European descent only were included</t>
  </si>
  <si>
    <t>N</t>
  </si>
  <si>
    <t>Age (mean, range)</t>
  </si>
  <si>
    <t>% Male/Female</t>
  </si>
  <si>
    <t>British, German</t>
  </si>
  <si>
    <t>Genotyping chip</t>
  </si>
  <si>
    <t>Genotyping QC</t>
  </si>
  <si>
    <t>Imputation panel</t>
  </si>
  <si>
    <t>Imputation service (Michigan/Sanger)</t>
  </si>
  <si>
    <t>Imputation QC</t>
  </si>
  <si>
    <t>GADA measurement method, notes</t>
  </si>
  <si>
    <t>Not done</t>
  </si>
  <si>
    <t>DIREVA</t>
  </si>
  <si>
    <t>ANDIS</t>
  </si>
  <si>
    <t>SDR</t>
  </si>
  <si>
    <t>GoDARTS</t>
  </si>
  <si>
    <t>HUNT</t>
  </si>
  <si>
    <t>Recruitment location</t>
  </si>
  <si>
    <t>Illumina Infinium II Omni Express</t>
  </si>
  <si>
    <t>Inclusion criteria</t>
  </si>
  <si>
    <t>Exclusion criteria</t>
  </si>
  <si>
    <t>Locus</t>
  </si>
  <si>
    <t>Nr of genes in locus</t>
  </si>
  <si>
    <t>Chromosome and position</t>
  </si>
  <si>
    <t>Ensembl Gene ID</t>
  </si>
  <si>
    <t>Gene symbol</t>
  </si>
  <si>
    <t>Nominal P value</t>
  </si>
  <si>
    <t>Gene closest to lead SNP</t>
  </si>
  <si>
    <t>Gene bio-type</t>
  </si>
  <si>
    <t>Top cis eQTL SNP (Westra et al. Nature Genetics 2014)</t>
  </si>
  <si>
    <t>False discovery rate &lt; 5%</t>
  </si>
  <si>
    <t>rs4808814</t>
  </si>
  <si>
    <t>1</t>
  </si>
  <si>
    <t>chr19:18553475-18632937</t>
  </si>
  <si>
    <t>ENSG00000105656</t>
  </si>
  <si>
    <t>ELL</t>
  </si>
  <si>
    <t>0.003215425617430626</t>
  </si>
  <si>
    <t>true</t>
  </si>
  <si>
    <t>protein_coding</t>
  </si>
  <si>
    <t>rs10164319</t>
  </si>
  <si>
    <t>No</t>
  </si>
  <si>
    <t>rs10858008;rs2476601</t>
  </si>
  <si>
    <t>7</t>
  </si>
  <si>
    <t>chr1:113933371-114456708</t>
  </si>
  <si>
    <t>ENSG00000118655</t>
  </si>
  <si>
    <t>DCLRE1B</t>
  </si>
  <si>
    <t>0.00939376408953795</t>
  </si>
  <si>
    <t>false</t>
  </si>
  <si>
    <t>protein_coding+processed_transcript</t>
  </si>
  <si>
    <t>rs878129</t>
  </si>
  <si>
    <t>ENSG00000134242</t>
  </si>
  <si>
    <t>PTPN22</t>
  </si>
  <si>
    <t>0.028557507670058206</t>
  </si>
  <si>
    <t>protein_coding+retained_intron+nonsense_mediated_decay+processed_transcript</t>
  </si>
  <si>
    <t>rs7555634;rs1217397</t>
  </si>
  <si>
    <t>rs11888640</t>
  </si>
  <si>
    <t>chr2:43393800-43823185</t>
  </si>
  <si>
    <t>ENSG00000115970</t>
  </si>
  <si>
    <t>THADA</t>
  </si>
  <si>
    <t>0.05308144972490396</t>
  </si>
  <si>
    <t>protein_coding+nonsense_mediated_decay+processed_transcript+retained_intron</t>
  </si>
  <si>
    <t>-</t>
  </si>
  <si>
    <t>rs313568</t>
  </si>
  <si>
    <t>2</t>
  </si>
  <si>
    <t>chr4:25121627-25280714</t>
  </si>
  <si>
    <t>ENSG00000109618</t>
  </si>
  <si>
    <t>SEPSECS</t>
  </si>
  <si>
    <t>0.055679520575492615</t>
  </si>
  <si>
    <t>rs4697567</t>
  </si>
  <si>
    <t>rs2926016</t>
  </si>
  <si>
    <t>chr11:81590893-82429124</t>
  </si>
  <si>
    <t>ENSG00000245832</t>
  </si>
  <si>
    <t>0.15326679127361548</t>
  </si>
  <si>
    <t>lincRNA</t>
  </si>
  <si>
    <t>rs10900893</t>
  </si>
  <si>
    <t>chr5:98190908-98262240</t>
  </si>
  <si>
    <t>ENSG00000153922</t>
  </si>
  <si>
    <t>CHD1</t>
  </si>
  <si>
    <t>0.16502703279341913</t>
  </si>
  <si>
    <t>retained_intron+protein_coding+nonsense_mediated_decay+processed_transcript</t>
  </si>
  <si>
    <t>rs16779</t>
  </si>
  <si>
    <t>rs1983890</t>
  </si>
  <si>
    <t>chr10:6186881-6277495</t>
  </si>
  <si>
    <t>ENSG00000170525</t>
  </si>
  <si>
    <t>PFKFB3</t>
  </si>
  <si>
    <t>0.24281180506891342</t>
  </si>
  <si>
    <t>protein_coding+nonsense_mediated_decay+processed_transcript</t>
  </si>
  <si>
    <t>ENSG00000081019</t>
  </si>
  <si>
    <t>RSBN1</t>
  </si>
  <si>
    <t>0.2671599670506913</t>
  </si>
  <si>
    <t>rs2185827</t>
  </si>
  <si>
    <t>rs11755527</t>
  </si>
  <si>
    <t>chr6:90636248-91006627</t>
  </si>
  <si>
    <t>ENSG00000112182</t>
  </si>
  <si>
    <t>BACH2</t>
  </si>
  <si>
    <t>0.26769470582425847</t>
  </si>
  <si>
    <t>rs10944479;rs10944479</t>
  </si>
  <si>
    <t>ENSG00000134262</t>
  </si>
  <si>
    <t>AP4B1</t>
  </si>
  <si>
    <t>0.27809087522555</t>
  </si>
  <si>
    <t>rs1217397</t>
  </si>
  <si>
    <t>ENSG00000081026</t>
  </si>
  <si>
    <t>MAGI3</t>
  </si>
  <si>
    <t>0.4520931935618142</t>
  </si>
  <si>
    <t>rs2055101</t>
  </si>
  <si>
    <t>chr8:119935796-120118821</t>
  </si>
  <si>
    <t>ENSG00000184374</t>
  </si>
  <si>
    <t>COLEC10</t>
  </si>
  <si>
    <t>0.46432158181229527</t>
  </si>
  <si>
    <t>processed_transcript+protein_coding</t>
  </si>
  <si>
    <t>rs4295687</t>
  </si>
  <si>
    <t>ENSG00000038210</t>
  </si>
  <si>
    <t>PI4K2B</t>
  </si>
  <si>
    <t>0.6484032292165889</t>
  </si>
  <si>
    <t>rs12498160</t>
  </si>
  <si>
    <t>ENSG00000116793</t>
  </si>
  <si>
    <t>PHTF1</t>
  </si>
  <si>
    <t>0.6503839197915867</t>
  </si>
  <si>
    <t>rs4838993</t>
  </si>
  <si>
    <t>ENSG00000188761</t>
  </si>
  <si>
    <t>BCL2L15</t>
  </si>
  <si>
    <t>0.6930553739267017</t>
  </si>
  <si>
    <t>retained_intron+protein_coding+processed_transcript</t>
  </si>
  <si>
    <t>rs1922086</t>
  </si>
  <si>
    <t>chr7:156230483-156238282</t>
  </si>
  <si>
    <t>ENSG00000233878</t>
  </si>
  <si>
    <t>0.8492889520654834</t>
  </si>
  <si>
    <t>rs941576</t>
  </si>
  <si>
    <t>3</t>
  </si>
  <si>
    <t>chr14:101245747-101327368</t>
  </si>
  <si>
    <t>ENSG00000211574</t>
  </si>
  <si>
    <t>MIR770</t>
  </si>
  <si>
    <t>0.8758092444558145</t>
  </si>
  <si>
    <t>miRNA</t>
  </si>
  <si>
    <t>ENSG00000252701</t>
  </si>
  <si>
    <t>0.884709833864673</t>
  </si>
  <si>
    <t>snoRNA</t>
  </si>
  <si>
    <t>ENSG00000214548</t>
  </si>
  <si>
    <t>MEG3</t>
  </si>
  <si>
    <t>0.8934307212376528</t>
  </si>
  <si>
    <t>ENSG00000164761</t>
  </si>
  <si>
    <t>TNFRSF11B</t>
  </si>
  <si>
    <t>0.932703896893819</t>
  </si>
  <si>
    <t>protein_coding+retained_intron+nonsense_mediated_decay</t>
  </si>
  <si>
    <t>rs1389541</t>
  </si>
  <si>
    <t>rs4409356</t>
  </si>
  <si>
    <t>chr7:54610018-54638773</t>
  </si>
  <si>
    <t>ENSG00000170419</t>
  </si>
  <si>
    <t>VSTM2A</t>
  </si>
  <si>
    <t>0.9581713519638239</t>
  </si>
  <si>
    <t>protein_coding+retained_intron+processed_transcript</t>
  </si>
  <si>
    <t>Original gene set ID</t>
  </si>
  <si>
    <t>Original gene set description</t>
  </si>
  <si>
    <t>MP:0005078</t>
  </si>
  <si>
    <t>abnormal cytotoxic T cell physiology</t>
  </si>
  <si>
    <t>6.392050756152362E-7</t>
  </si>
  <si>
    <t>ENSG00000131153</t>
  </si>
  <si>
    <t>GINS2 subnetwork</t>
  </si>
  <si>
    <t>6.831906167186059E-7</t>
  </si>
  <si>
    <t>ENSG00000149554</t>
  </si>
  <si>
    <t>CHEK1 subnetwork</t>
  </si>
  <si>
    <t>2.4112300782609263E-6</t>
  </si>
  <si>
    <t>KEGG_CELL_CYCLE</t>
  </si>
  <si>
    <t>1.167060661597533E-5</t>
  </si>
  <si>
    <t>ENSG00000123374</t>
  </si>
  <si>
    <t>CDK2 subnetwork</t>
  </si>
  <si>
    <t>1.5134405393984029E-5</t>
  </si>
  <si>
    <t>ENSG00000141510</t>
  </si>
  <si>
    <t>TP53 subnetwork</t>
  </si>
  <si>
    <t>3.3278645938795204E-5</t>
  </si>
  <si>
    <t>ENSG00000170312</t>
  </si>
  <si>
    <t>CDK1 subnetwork</t>
  </si>
  <si>
    <t>4.7804427259864314E-5</t>
  </si>
  <si>
    <t>ENSG00000198793</t>
  </si>
  <si>
    <t>MTOR subnetwork</t>
  </si>
  <si>
    <t>6.033061576284825E-5</t>
  </si>
  <si>
    <t>MP:0004045</t>
  </si>
  <si>
    <t>abnormal cell cycle checkpoint function</t>
  </si>
  <si>
    <t>8.530507444075175E-5</t>
  </si>
  <si>
    <t>ENSG00000134259</t>
  </si>
  <si>
    <t>NGF subnetwork</t>
  </si>
  <si>
    <t>9.766130694891428E-5</t>
  </si>
  <si>
    <t>REACTOME_P75NTR_SIGNALS_VIA_NF:KB</t>
  </si>
  <si>
    <t>9.993223369229652E-5</t>
  </si>
  <si>
    <t>GO:0007260</t>
  </si>
  <si>
    <t>tyrosine phosphorylation of STAT protein</t>
  </si>
  <si>
    <t>1.0062599514995297E-4</t>
  </si>
  <si>
    <t>MP:0003333</t>
  </si>
  <si>
    <t>liver fibrosis</t>
  </si>
  <si>
    <t>1.1216483195977784E-4</t>
  </si>
  <si>
    <t>REACTOME_NF:KB_IS_ACTIVATED_AND_SIGNALS_SURVIVAL</t>
  </si>
  <si>
    <t>1.1835261276179684E-4</t>
  </si>
  <si>
    <t>ENSG00000127314</t>
  </si>
  <si>
    <t>RAP1B subnetwork</t>
  </si>
  <si>
    <t>1.2667463024732778E-4</t>
  </si>
  <si>
    <t>GO:0051247</t>
  </si>
  <si>
    <t>positive regulation of protein metabolic process</t>
  </si>
  <si>
    <t>1.3751275423036423E-4</t>
  </si>
  <si>
    <t>REACTOME_PI3K_CASCADE</t>
  </si>
  <si>
    <t>1.3805422589704264E-4</t>
  </si>
  <si>
    <t>MP:0008501</t>
  </si>
  <si>
    <t>increased IgG2b level</t>
  </si>
  <si>
    <t>1.79794728734558E-4</t>
  </si>
  <si>
    <t>MP:0001654</t>
  </si>
  <si>
    <t>hepatic necrosis</t>
  </si>
  <si>
    <t>1.9061302398066347E-4</t>
  </si>
  <si>
    <t>ENSG00000180228</t>
  </si>
  <si>
    <t>PRKRA subnetwork</t>
  </si>
  <si>
    <t>2.1493711536512902E-4</t>
  </si>
  <si>
    <t>GO:0042509</t>
  </si>
  <si>
    <t>regulation of tyrosine phosphorylation of STAT protein</t>
  </si>
  <si>
    <t>2.224841204163228E-4</t>
  </si>
  <si>
    <t>ENSG00000168040</t>
  </si>
  <si>
    <t>FADD subnetwork</t>
  </si>
  <si>
    <t>2.517183281857248E-4</t>
  </si>
  <si>
    <t>ENSG00000120008</t>
  </si>
  <si>
    <t>WDR11 subnetwork</t>
  </si>
  <si>
    <t>2.669085423364519E-4</t>
  </si>
  <si>
    <t>GO:0032270</t>
  </si>
  <si>
    <t>positive regulation of cellular protein metabolic process</t>
  </si>
  <si>
    <t>2.820306288559864E-4</t>
  </si>
  <si>
    <t>MP:0002020</t>
  </si>
  <si>
    <t>increased tumor incidence</t>
  </si>
  <si>
    <t>2.8370565193531604E-4</t>
  </si>
  <si>
    <t>ENSG00000171861</t>
  </si>
  <si>
    <t>RNMTL1 subnetwork</t>
  </si>
  <si>
    <t>3.582084906588897E-4</t>
  </si>
  <si>
    <t>ENSG00000138376</t>
  </si>
  <si>
    <t>BARD1 subnetwork</t>
  </si>
  <si>
    <t>3.637872287864914E-4</t>
  </si>
  <si>
    <t>MP:0002834</t>
  </si>
  <si>
    <t>decreased heart weight</t>
  </si>
  <si>
    <t>3.735343294545534E-4</t>
  </si>
  <si>
    <t>MP:0002495</t>
  </si>
  <si>
    <t>increased IgA level</t>
  </si>
  <si>
    <t>3.8045014783187744E-4</t>
  </si>
  <si>
    <t>ENSG00000127191</t>
  </si>
  <si>
    <t>TRAF2 subnetwork</t>
  </si>
  <si>
    <t>3.9249419620622934E-4</t>
  </si>
  <si>
    <t>ENSG00000153201</t>
  </si>
  <si>
    <t>RANBP2 subnetwork</t>
  </si>
  <si>
    <t>4.8339005024301823E-4</t>
  </si>
  <si>
    <t>GO:0042516</t>
  </si>
  <si>
    <t>regulation of tyrosine phosphorylation of Stat3 protein</t>
  </si>
  <si>
    <t>5.02414033306084E-4</t>
  </si>
  <si>
    <t>ENSG00000185658</t>
  </si>
  <si>
    <t>BRWD1 subnetwork</t>
  </si>
  <si>
    <t>5.105468121064273E-4</t>
  </si>
  <si>
    <t>ENSG00000163539</t>
  </si>
  <si>
    <t>CLASP2 subnetwork</t>
  </si>
  <si>
    <t>5.416443048173604E-4</t>
  </si>
  <si>
    <t>ENSG00000134057</t>
  </si>
  <si>
    <t>CCNB1 subnetwork</t>
  </si>
  <si>
    <t>5.663474461993566E-4</t>
  </si>
  <si>
    <t>ENSG00000066117</t>
  </si>
  <si>
    <t>SMARCD1 subnetwork</t>
  </si>
  <si>
    <t>5.726031566784144E-4</t>
  </si>
  <si>
    <t>ENSG00000132646</t>
  </si>
  <si>
    <t>PCNA subnetwork</t>
  </si>
  <si>
    <t>5.766366596010028E-4</t>
  </si>
  <si>
    <t>ENSG00000142856</t>
  </si>
  <si>
    <t>ITGB3BP subnetwork</t>
  </si>
  <si>
    <t>5.893466336687037E-4</t>
  </si>
  <si>
    <t>MP:0001861</t>
  </si>
  <si>
    <t>lung inflammation</t>
  </si>
  <si>
    <t>5.987211698483684E-4</t>
  </si>
  <si>
    <t>ENSG00000104823</t>
  </si>
  <si>
    <t>ECH1 subnetwork</t>
  </si>
  <si>
    <t>6.189747359806798E-4</t>
  </si>
  <si>
    <t>REACTOME_ASSEMBLY_OF_HIV_VIRION</t>
  </si>
  <si>
    <t>6.410037867965354E-4</t>
  </si>
  <si>
    <t>ENSG00000123219</t>
  </si>
  <si>
    <t>CENPK subnetwork</t>
  </si>
  <si>
    <t>6.44827511923075E-4</t>
  </si>
  <si>
    <t>ENSG00000115163</t>
  </si>
  <si>
    <t>CENPA subnetwork</t>
  </si>
  <si>
    <t>6.679466333479549E-4</t>
  </si>
  <si>
    <t>ENSG00000206215</t>
  </si>
  <si>
    <t>ENSG00000206215 subnetwork</t>
  </si>
  <si>
    <t>6.8108642542429E-4</t>
  </si>
  <si>
    <t>ENSG00000206287</t>
  </si>
  <si>
    <t>RING1 subnetwork</t>
  </si>
  <si>
    <t>ENSG00000204227</t>
  </si>
  <si>
    <t>ENSG00000100368</t>
  </si>
  <si>
    <t>CSF2RB subnetwork</t>
  </si>
  <si>
    <t>6.881944992231684E-4</t>
  </si>
  <si>
    <t>GO:0001819</t>
  </si>
  <si>
    <t>positive regulation of cytokine production</t>
  </si>
  <si>
    <t>6.893167799794463E-4</t>
  </si>
  <si>
    <t>MP:0005334</t>
  </si>
  <si>
    <t>abnormal fat pad morphology</t>
  </si>
  <si>
    <t>7.367103906616982E-4</t>
  </si>
  <si>
    <t>ENSG00000198961</t>
  </si>
  <si>
    <t>PJA2 subnetwork</t>
  </si>
  <si>
    <t>8.300331077997036E-4</t>
  </si>
  <si>
    <t>ENSG00000130338</t>
  </si>
  <si>
    <t>TULP4 subnetwork</t>
  </si>
  <si>
    <t>8.562629103445913E-4</t>
  </si>
  <si>
    <t>MP:0005166</t>
  </si>
  <si>
    <t>decreased susceptibility to injury</t>
  </si>
  <si>
    <t>8.791517924398403E-4</t>
  </si>
  <si>
    <t>ENSG00000153044</t>
  </si>
  <si>
    <t>CENPH subnetwork</t>
  </si>
  <si>
    <t>9.018505956900736E-4</t>
  </si>
  <si>
    <t>MP:0011099</t>
  </si>
  <si>
    <t>complete lethality throughout fetal growth and development</t>
  </si>
  <si>
    <t>9.192833394821734E-4</t>
  </si>
  <si>
    <t>ENSG00000137285</t>
  </si>
  <si>
    <t>TUBB2B subnetwork</t>
  </si>
  <si>
    <t>9.231761933422088E-4</t>
  </si>
  <si>
    <t>ENSG00000157106</t>
  </si>
  <si>
    <t>SMG1 subnetwork</t>
  </si>
  <si>
    <t>9.847467139062344E-4</t>
  </si>
  <si>
    <t>ENSG00000166793</t>
  </si>
  <si>
    <t>YPEL4 subnetwork</t>
  </si>
  <si>
    <t>9.959234250366228E-4</t>
  </si>
  <si>
    <t>REACTOME_MEMBRANE_BINDING_AND_TARGETTING_OF_GAG_PROTEINS</t>
  </si>
  <si>
    <t>0.0010086745574451987</t>
  </si>
  <si>
    <t>REACTOME_PURINE_METABOLISM</t>
  </si>
  <si>
    <t>0.0010087778153928374</t>
  </si>
  <si>
    <t>REACTOME_ASSOCIATION_OF_LICENSING_FACTORS_WITH_THE_PRE:REPLICATIVE_COMPLEX</t>
  </si>
  <si>
    <t>0.0010378089508995502</t>
  </si>
  <si>
    <t>MP:0000598</t>
  </si>
  <si>
    <t>abnormal liver morphology</t>
  </si>
  <si>
    <t>0.001053632937579747</t>
  </si>
  <si>
    <t>ENSG00000159110</t>
  </si>
  <si>
    <t>IFNAR2 subnetwork</t>
  </si>
  <si>
    <t>0.0010598814462848486</t>
  </si>
  <si>
    <t>ENSG00000175745</t>
  </si>
  <si>
    <t>NR2F1 subnetwork</t>
  </si>
  <si>
    <t>0.0010757061202962684</t>
  </si>
  <si>
    <t>ENSG00000145041</t>
  </si>
  <si>
    <t>VPRBP subnetwork</t>
  </si>
  <si>
    <t>0.0011184066429111988</t>
  </si>
  <si>
    <t>ENSG00000106443</t>
  </si>
  <si>
    <t>PHF14 subnetwork</t>
  </si>
  <si>
    <t>0.0011377910069202252</t>
  </si>
  <si>
    <t>REACTOME_SIGNALING_BY_FGFR</t>
  </si>
  <si>
    <t>0.0011606493069556527</t>
  </si>
  <si>
    <t>MP:0008049</t>
  </si>
  <si>
    <t>increased memory T cell number</t>
  </si>
  <si>
    <t>0.001168365463216172</t>
  </si>
  <si>
    <t>ENSG00000186298</t>
  </si>
  <si>
    <t>PPP1CC subnetwork</t>
  </si>
  <si>
    <t>0.0011815907475439882</t>
  </si>
  <si>
    <t>MP:0005025</t>
  </si>
  <si>
    <t>abnormal response to infection</t>
  </si>
  <si>
    <t>0.0011840441509109127</t>
  </si>
  <si>
    <t>ENSG00000070423</t>
  </si>
  <si>
    <t>RNF126 subnetwork</t>
  </si>
  <si>
    <t>0.0012485055845320463</t>
  </si>
  <si>
    <t>ENSG00000142166</t>
  </si>
  <si>
    <t>IFNAR1 subnetwork</t>
  </si>
  <si>
    <t>0.0012505597804950653</t>
  </si>
  <si>
    <t>ENSG00000116478</t>
  </si>
  <si>
    <t>HDAC1 subnetwork</t>
  </si>
  <si>
    <t>0.0012905815399096492</t>
  </si>
  <si>
    <t>MP:0002022</t>
  </si>
  <si>
    <t>increased lymphoma incidence</t>
  </si>
  <si>
    <t>0.0013144495139567885</t>
  </si>
  <si>
    <t>ENSG00000169139</t>
  </si>
  <si>
    <t>UBE2V2 subnetwork</t>
  </si>
  <si>
    <t>0.0013216364599497425</t>
  </si>
  <si>
    <t>GO:0042503</t>
  </si>
  <si>
    <t>tyrosine phosphorylation of Stat3 protein</t>
  </si>
  <si>
    <t>0.0013291368699886383</t>
  </si>
  <si>
    <t>MP:0001541</t>
  </si>
  <si>
    <t>abnormal osteoclast physiology</t>
  </si>
  <si>
    <t>0.0013312056010824182</t>
  </si>
  <si>
    <t>ENSG00000185291</t>
  </si>
  <si>
    <t>IL3RA subnetwork</t>
  </si>
  <si>
    <t>0.0013772463675849442</t>
  </si>
  <si>
    <t>ENSG00000027697</t>
  </si>
  <si>
    <t>IFNGR1 subnetwork</t>
  </si>
  <si>
    <t>0.0014072482126248906</t>
  </si>
  <si>
    <t>ENSG00000157456</t>
  </si>
  <si>
    <t>CCNB2 subnetwork</t>
  </si>
  <si>
    <t>0.0014249928729733528</t>
  </si>
  <si>
    <t>MP:0008102</t>
  </si>
  <si>
    <t>lymph node hyperplasia</t>
  </si>
  <si>
    <t>0.0014387851864335539</t>
  </si>
  <si>
    <t>ENSG00000156587</t>
  </si>
  <si>
    <t>UBE2L6 subnetwork</t>
  </si>
  <si>
    <t>0.0014445193067214855</t>
  </si>
  <si>
    <t>ENSG00000004478</t>
  </si>
  <si>
    <t>FKBP4 subnetwork</t>
  </si>
  <si>
    <t>0.0014745096992259917</t>
  </si>
  <si>
    <t>ENSG00000031691</t>
  </si>
  <si>
    <t>CENPQ subnetwork</t>
  </si>
  <si>
    <t>0.0015114329868360554</t>
  </si>
  <si>
    <t>ENSG00000100401</t>
  </si>
  <si>
    <t>RANGAP1 subnetwork</t>
  </si>
  <si>
    <t>0.0015237202800533407</t>
  </si>
  <si>
    <t>ENSG00000204217</t>
  </si>
  <si>
    <t>BMPR2 subnetwork</t>
  </si>
  <si>
    <t>0.0015511907169660742</t>
  </si>
  <si>
    <t>REACTOME_CYTOKINE_SIGNALING_IN_IMMUNE_SYSTEM</t>
  </si>
  <si>
    <t>0.001557674109412285</t>
  </si>
  <si>
    <t>KEGG_JAK_STAT_SIGNALING_PATHWAY</t>
  </si>
  <si>
    <t>0.0015826718576369004</t>
  </si>
  <si>
    <t>ENSG00000184557</t>
  </si>
  <si>
    <t>SOCS3 subnetwork</t>
  </si>
  <si>
    <t>0.0016013408323928215</t>
  </si>
  <si>
    <t>ENSG00000105397</t>
  </si>
  <si>
    <t>TYK2 subnetwork</t>
  </si>
  <si>
    <t>0.001649486694585599</t>
  </si>
  <si>
    <t>ENSG00000163624</t>
  </si>
  <si>
    <t>CDS1 subnetwork</t>
  </si>
  <si>
    <t>0.0017010024510352895</t>
  </si>
  <si>
    <t>GO:0010888</t>
  </si>
  <si>
    <t>negative regulation of lipid storage</t>
  </si>
  <si>
    <t>0.0017499997506888621</t>
  </si>
  <si>
    <t>ENSG00000116678</t>
  </si>
  <si>
    <t>LEPR subnetwork</t>
  </si>
  <si>
    <t>0.0017616196272644798</t>
  </si>
  <si>
    <t>ENSG00000149503</t>
  </si>
  <si>
    <t>INCENP subnetwork</t>
  </si>
  <si>
    <t>0.0017747424192467106</t>
  </si>
  <si>
    <t>ENSG00000177156</t>
  </si>
  <si>
    <t>TALDO1 subnetwork</t>
  </si>
  <si>
    <t>0.0017809541170792501</t>
  </si>
  <si>
    <t>ENSG00000162231</t>
  </si>
  <si>
    <t>NXF1 subnetwork</t>
  </si>
  <si>
    <t>0.0018046138704191342</t>
  </si>
  <si>
    <t>ENSG00000151725</t>
  </si>
  <si>
    <t>MLF1IP subnetwork</t>
  </si>
  <si>
    <t>0.0018071676493870965</t>
  </si>
  <si>
    <t>ENSG00000169194</t>
  </si>
  <si>
    <t>IL13 subnetwork</t>
  </si>
  <si>
    <t>0.0018209285014778398</t>
  </si>
  <si>
    <t>ENSG00000204133</t>
  </si>
  <si>
    <t>ENSG00000204133 subnetwork</t>
  </si>
  <si>
    <t>0.001822486001065126</t>
  </si>
  <si>
    <t>ENSG00000100162</t>
  </si>
  <si>
    <t>CENPM subnetwork</t>
  </si>
  <si>
    <t>0.001825679145385811</t>
  </si>
  <si>
    <t>ENSG00000013561</t>
  </si>
  <si>
    <t>RNF14 subnetwork</t>
  </si>
  <si>
    <t>0.0018269196650158078</t>
  </si>
  <si>
    <t>MP:0002418</t>
  </si>
  <si>
    <t>increased susceptibility to viral infection</t>
  </si>
  <si>
    <t>0.0018338582673377154</t>
  </si>
  <si>
    <t>ENSG00000132842</t>
  </si>
  <si>
    <t>AP3B1 subnetwork</t>
  </si>
  <si>
    <t>0.0018472733656992987</t>
  </si>
  <si>
    <t>ENSG00000090273</t>
  </si>
  <si>
    <t>NUDC subnetwork</t>
  </si>
  <si>
    <t>0.0018875173869643896</t>
  </si>
  <si>
    <t>ENSG00000138092</t>
  </si>
  <si>
    <t>CENPO subnetwork</t>
  </si>
  <si>
    <t>0.0019262417059811986</t>
  </si>
  <si>
    <t>MP:0008500</t>
  </si>
  <si>
    <t>increased IgG2a level</t>
  </si>
  <si>
    <t>0.00199534286201182</t>
  </si>
  <si>
    <t>MP:0001120</t>
  </si>
  <si>
    <t>abnormal uterus morphology</t>
  </si>
  <si>
    <t>0.0020058539375463137</t>
  </si>
  <si>
    <t>GO:0032494</t>
  </si>
  <si>
    <t>response to peptidoglycan</t>
  </si>
  <si>
    <t>0.0020063825870220093</t>
  </si>
  <si>
    <t>ENSG00000158773</t>
  </si>
  <si>
    <t>USF1 subnetwork</t>
  </si>
  <si>
    <t>0.0020203804521553024</t>
  </si>
  <si>
    <t>ENSG00000152253</t>
  </si>
  <si>
    <t>SPC25 subnetwork</t>
  </si>
  <si>
    <t>0.002024001918605947</t>
  </si>
  <si>
    <t>ENSG00000154839</t>
  </si>
  <si>
    <t>SKA1 subnetwork</t>
  </si>
  <si>
    <t>0.002046972356956662</t>
  </si>
  <si>
    <t>ENSG00000197579</t>
  </si>
  <si>
    <t>TOPORS subnetwork</t>
  </si>
  <si>
    <t>0.00206529863416371</t>
  </si>
  <si>
    <t>ENSG00000102384</t>
  </si>
  <si>
    <t>CENPI subnetwork</t>
  </si>
  <si>
    <t>0.002072945500680097</t>
  </si>
  <si>
    <t>ENSG00000188312</t>
  </si>
  <si>
    <t>CENPP subnetwork</t>
  </si>
  <si>
    <t>0.0020761380142257503</t>
  </si>
  <si>
    <t>ENSG00000134107</t>
  </si>
  <si>
    <t>BHLHE40 subnetwork</t>
  </si>
  <si>
    <t>0.002077741200494271</t>
  </si>
  <si>
    <t>ENSG00000117400</t>
  </si>
  <si>
    <t>MPL subnetwork</t>
  </si>
  <si>
    <t>0.002092067973980481</t>
  </si>
  <si>
    <t>ENSG00000096401</t>
  </si>
  <si>
    <t>CDC5L subnetwork</t>
  </si>
  <si>
    <t>0.002109419848348334</t>
  </si>
  <si>
    <t>ENSG00000119535</t>
  </si>
  <si>
    <t>CSF3R subnetwork</t>
  </si>
  <si>
    <t>0.0021164226032417644</t>
  </si>
  <si>
    <t>ENSG00000168610</t>
  </si>
  <si>
    <t>STAT3 subnetwork</t>
  </si>
  <si>
    <t>0.0021228233989522634</t>
  </si>
  <si>
    <t>ENSG00000134690</t>
  </si>
  <si>
    <t>CDCA8 subnetwork</t>
  </si>
  <si>
    <t>0.0021632217165192557</t>
  </si>
  <si>
    <t>MP:0008973</t>
  </si>
  <si>
    <t>decreased erythroid progenitor cell number</t>
  </si>
  <si>
    <t>0.002190842228853726</t>
  </si>
  <si>
    <t>ENSG00000125912</t>
  </si>
  <si>
    <t>NCLN subnetwork</t>
  </si>
  <si>
    <t>0.0022118494946976558</t>
  </si>
  <si>
    <t>ENSG00000120696</t>
  </si>
  <si>
    <t>KBTBD7 subnetwork</t>
  </si>
  <si>
    <t>0.002241670029783879</t>
  </si>
  <si>
    <t>ENSG00000003096</t>
  </si>
  <si>
    <t>KLHL13 subnetwork</t>
  </si>
  <si>
    <t>0.002273217315145814</t>
  </si>
  <si>
    <t>ENSG00000147168</t>
  </si>
  <si>
    <t>IL2RG subnetwork</t>
  </si>
  <si>
    <t>0.002276802988523976</t>
  </si>
  <si>
    <t>ENSG00000185214</t>
  </si>
  <si>
    <t>ENSG00000185214 subnetwork</t>
  </si>
  <si>
    <t>0.0023012318076910884</t>
  </si>
  <si>
    <t>ENSG00000133101</t>
  </si>
  <si>
    <t>CCNA1 subnetwork</t>
  </si>
  <si>
    <t>0.002333515249155373</t>
  </si>
  <si>
    <t>GO:0034097</t>
  </si>
  <si>
    <t>response to cytokine stimulus</t>
  </si>
  <si>
    <t>0.0023682082943936355</t>
  </si>
  <si>
    <t>ENSG00000102901</t>
  </si>
  <si>
    <t>CENPT subnetwork</t>
  </si>
  <si>
    <t>0.00240445101165616</t>
  </si>
  <si>
    <t>MP:0001873</t>
  </si>
  <si>
    <t>stomach inflammation</t>
  </si>
  <si>
    <t>0.002407191290972122</t>
  </si>
  <si>
    <t>ENSG00000131724</t>
  </si>
  <si>
    <t>IL13RA1 subnetwork</t>
  </si>
  <si>
    <t>0.002495150588875291</t>
  </si>
  <si>
    <t>ENSG00000082898</t>
  </si>
  <si>
    <t>XPO1 subnetwork</t>
  </si>
  <si>
    <t>0.0025061962281719098</t>
  </si>
  <si>
    <t>ENSG00000166451</t>
  </si>
  <si>
    <t>CENPN subnetwork</t>
  </si>
  <si>
    <t>0.002637213910153003</t>
  </si>
  <si>
    <t>GO:0008186</t>
  </si>
  <si>
    <t>RNA-dependent ATPase activity</t>
  </si>
  <si>
    <t>0.0026732697036002196</t>
  </si>
  <si>
    <t>ENSG00000117697</t>
  </si>
  <si>
    <t>NSL1 subnetwork</t>
  </si>
  <si>
    <t>0.002722503688866898</t>
  </si>
  <si>
    <t>ENSG00000100385</t>
  </si>
  <si>
    <t>IL2RB subnetwork</t>
  </si>
  <si>
    <t>0.002732945444278623</t>
  </si>
  <si>
    <t>ENSG00000141200</t>
  </si>
  <si>
    <t>KIF2B subnetwork</t>
  </si>
  <si>
    <t>0.0027652631429719112</t>
  </si>
  <si>
    <t>ENSG00000072864</t>
  </si>
  <si>
    <t>NDE1 subnetwork</t>
  </si>
  <si>
    <t>0.002802283328866528</t>
  </si>
  <si>
    <t>ENSG00000110092</t>
  </si>
  <si>
    <t>CCND1 subnetwork</t>
  </si>
  <si>
    <t>0.0028138182596207074</t>
  </si>
  <si>
    <t>MP:0008115</t>
  </si>
  <si>
    <t>abnormal dendritic cell differentiation</t>
  </si>
  <si>
    <t>0.002849592898955634</t>
  </si>
  <si>
    <t>SEPSECS subnetwork</t>
  </si>
  <si>
    <t>0.002859302924880929</t>
  </si>
  <si>
    <t>REACTOME_REGULATION_OF_IFNG_SIGNALING</t>
  </si>
  <si>
    <t>0.0028646175643447826</t>
  </si>
  <si>
    <t>REACTOME_CELL_CYCLE</t>
  </si>
  <si>
    <t>0.0028700080953405894</t>
  </si>
  <si>
    <t>ENSG00000142677</t>
  </si>
  <si>
    <t>IL22RA1 subnetwork</t>
  </si>
  <si>
    <t>0.0029032172902643243</t>
  </si>
  <si>
    <t>ENSG00000186871</t>
  </si>
  <si>
    <t>ERCC6L subnetwork</t>
  </si>
  <si>
    <t>0.0029518831601779596</t>
  </si>
  <si>
    <t>ENSG00000120334</t>
  </si>
  <si>
    <t>CENPL subnetwork</t>
  </si>
  <si>
    <t>0.00295339993857343</t>
  </si>
  <si>
    <t>MP:0003103</t>
  </si>
  <si>
    <t>liver degeneration</t>
  </si>
  <si>
    <t>0.003108730146249386</t>
  </si>
  <si>
    <t>ENSG00000105197</t>
  </si>
  <si>
    <t>TIMM50 subnetwork</t>
  </si>
  <si>
    <t>0.003141141734005924</t>
  </si>
  <si>
    <t>ENSG00000160712</t>
  </si>
  <si>
    <t>IL6R subnetwork</t>
  </si>
  <si>
    <t>0.0031704427746705416</t>
  </si>
  <si>
    <t>ENSG00000168685</t>
  </si>
  <si>
    <t>IL7R subnetwork</t>
  </si>
  <si>
    <t>0.0031829319265075234</t>
  </si>
  <si>
    <t>ENSG00000121621</t>
  </si>
  <si>
    <t>KIF18A subnetwork</t>
  </si>
  <si>
    <t>0.0032706484646629454</t>
  </si>
  <si>
    <t>GO:0042531</t>
  </si>
  <si>
    <t>positive regulation of tyrosine phosphorylation of STAT protein</t>
  </si>
  <si>
    <t>0.003304067182851919</t>
  </si>
  <si>
    <t>ENSG00000145623</t>
  </si>
  <si>
    <t>OSMR subnetwork</t>
  </si>
  <si>
    <t>0.0033410066900947492</t>
  </si>
  <si>
    <t>ENSG00000137070</t>
  </si>
  <si>
    <t>IL11RA subnetwork</t>
  </si>
  <si>
    <t>ENSG00000110324</t>
  </si>
  <si>
    <t>IL10RA subnetwork</t>
  </si>
  <si>
    <t>0.003477174093838985</t>
  </si>
  <si>
    <t>GO:0008629</t>
  </si>
  <si>
    <t>induction of apoptosis by intracellular signals</t>
  </si>
  <si>
    <t>0.003515376690478548</t>
  </si>
  <si>
    <t>ENSG00000163535</t>
  </si>
  <si>
    <t>SGOL2 subnetwork</t>
  </si>
  <si>
    <t>0.0035214327279927886</t>
  </si>
  <si>
    <t>ENSG00000141646</t>
  </si>
  <si>
    <t>SMAD4 subnetwork</t>
  </si>
  <si>
    <t>0.0035303131503478455</t>
  </si>
  <si>
    <t>ENSG00000117153</t>
  </si>
  <si>
    <t>KLHL12 subnetwork</t>
  </si>
  <si>
    <t>0.0036223800592832304</t>
  </si>
  <si>
    <t>ENSG00000117748</t>
  </si>
  <si>
    <t>RPA2 subnetwork</t>
  </si>
  <si>
    <t>0.003641208843249837</t>
  </si>
  <si>
    <t>ENSG00000074054</t>
  </si>
  <si>
    <t>CLASP1 subnetwork</t>
  </si>
  <si>
    <t>0.003643223984180905</t>
  </si>
  <si>
    <t>MP:0001300</t>
  </si>
  <si>
    <t>ocular hypertelorism</t>
  </si>
  <si>
    <t>0.0037148042684316527</t>
  </si>
  <si>
    <t>GO:0070555</t>
  </si>
  <si>
    <t>response to interleukin-1</t>
  </si>
  <si>
    <t>0.0037164614295865906</t>
  </si>
  <si>
    <t>ENSG00000123496</t>
  </si>
  <si>
    <t>IL13RA2 subnetwork</t>
  </si>
  <si>
    <t>0.003744644414532389</t>
  </si>
  <si>
    <t>ENSG00000103522</t>
  </si>
  <si>
    <t>IL21R subnetwork</t>
  </si>
  <si>
    <t>ENSG00000164485</t>
  </si>
  <si>
    <t>IL22RA2 subnetwork</t>
  </si>
  <si>
    <t>ENSG00000159128</t>
  </si>
  <si>
    <t>IFNGR2 subnetwork</t>
  </si>
  <si>
    <t>0.003764852980536309</t>
  </si>
  <si>
    <t>MP:0002500</t>
  </si>
  <si>
    <t>granulomatous inflammation</t>
  </si>
  <si>
    <t>0.0038183910977301096</t>
  </si>
  <si>
    <t>GO:0006916</t>
  </si>
  <si>
    <t>anti-apoptosis</t>
  </si>
  <si>
    <t>0.003824312335183997</t>
  </si>
  <si>
    <t>ENSG00000166579</t>
  </si>
  <si>
    <t>NDEL1 subnetwork</t>
  </si>
  <si>
    <t>0.0038479373210244783</t>
  </si>
  <si>
    <t>ENSG00000124334</t>
  </si>
  <si>
    <t>IL9R subnetwork</t>
  </si>
  <si>
    <t>0.0038849815746262706</t>
  </si>
  <si>
    <t>ENSG00000077150</t>
  </si>
  <si>
    <t>NFKB2 subnetwork</t>
  </si>
  <si>
    <t>0.003941370881560481</t>
  </si>
  <si>
    <t>GO:0035145</t>
  </si>
  <si>
    <t>exon-exon junction complex</t>
  </si>
  <si>
    <t>0.004061236711859493</t>
  </si>
  <si>
    <t>ENSG00000159113</t>
  </si>
  <si>
    <t>ENSG00000159113 subnetwork</t>
  </si>
  <si>
    <t>0.004072357263896324</t>
  </si>
  <si>
    <t>ENSG00000174442</t>
  </si>
  <si>
    <t>ZWILCH subnetwork</t>
  </si>
  <si>
    <t>0.004105641091277647</t>
  </si>
  <si>
    <t>ENSG00000133657</t>
  </si>
  <si>
    <t>ATP13A3 subnetwork</t>
  </si>
  <si>
    <t>0.004106701232043724</t>
  </si>
  <si>
    <t>ENSG00000158517</t>
  </si>
  <si>
    <t>NCF1 subnetwork</t>
  </si>
  <si>
    <t>0.004172156765917844</t>
  </si>
  <si>
    <t>ENSG00000170677</t>
  </si>
  <si>
    <t>SOCS6 subnetwork</t>
  </si>
  <si>
    <t>0.004203334069618177</t>
  </si>
  <si>
    <t>ENSG00000111602</t>
  </si>
  <si>
    <t>TIMELESS subnetwork</t>
  </si>
  <si>
    <t>0.004210002007363245</t>
  </si>
  <si>
    <t>ENSG00000161888</t>
  </si>
  <si>
    <t>SPC24 subnetwork</t>
  </si>
  <si>
    <t>0.004227591195367589</t>
  </si>
  <si>
    <t>ENSG00000113594</t>
  </si>
  <si>
    <t>LIFR subnetwork</t>
  </si>
  <si>
    <t>0.00424341428069413</t>
  </si>
  <si>
    <t>KEGG_APOPTOSIS</t>
  </si>
  <si>
    <t>0.004248417751830723</t>
  </si>
  <si>
    <t>GO:0035004</t>
  </si>
  <si>
    <t>phosphatidylinositol 3-kinase activity</t>
  </si>
  <si>
    <t>0.0042729683590800455</t>
  </si>
  <si>
    <t>GO:0016303</t>
  </si>
  <si>
    <t>1-phosphatidylinositol-3-kinase activity</t>
  </si>
  <si>
    <t>ENSG00000154473</t>
  </si>
  <si>
    <t>BUB3 subnetwork</t>
  </si>
  <si>
    <t>0.0042884110081690165</t>
  </si>
  <si>
    <t>ENSG00000016402</t>
  </si>
  <si>
    <t>IL20RA subnetwork</t>
  </si>
  <si>
    <t>0.004321939091708641</t>
  </si>
  <si>
    <t>ENSG00000162594</t>
  </si>
  <si>
    <t>IL23R subnetwork</t>
  </si>
  <si>
    <t>0.004328131363040921</t>
  </si>
  <si>
    <t>ENSG00000120253</t>
  </si>
  <si>
    <t>NUP43 subnetwork</t>
  </si>
  <si>
    <t>0.004328248685580711</t>
  </si>
  <si>
    <t>ENSG00000185436</t>
  </si>
  <si>
    <t>IL28RA subnetwork</t>
  </si>
  <si>
    <t>0.004336371621856009</t>
  </si>
  <si>
    <t>ENSG00000135074</t>
  </si>
  <si>
    <t>ADAM19 subnetwork</t>
  </si>
  <si>
    <t>0.004342496075613723</t>
  </si>
  <si>
    <t>ENSG00000120833</t>
  </si>
  <si>
    <t>SOCS2 subnetwork</t>
  </si>
  <si>
    <t>0.004378981297337237</t>
  </si>
  <si>
    <t>ENSG00000082641</t>
  </si>
  <si>
    <t>NFE2L1 subnetwork</t>
  </si>
  <si>
    <t>0.0043832706047769844</t>
  </si>
  <si>
    <t>ENSG00000206206</t>
  </si>
  <si>
    <t>DAXX subnetwork</t>
  </si>
  <si>
    <t>0.00439030036516465</t>
  </si>
  <si>
    <t>ENSG00000204209</t>
  </si>
  <si>
    <t>ENSG00000206279</t>
  </si>
  <si>
    <t>ENSG00000125952</t>
  </si>
  <si>
    <t>MAX subnetwork</t>
  </si>
  <si>
    <t>0.004418668311740921</t>
  </si>
  <si>
    <t>GO:0070851</t>
  </si>
  <si>
    <t>growth factor receptor binding</t>
  </si>
  <si>
    <t>0.004419010035120035</t>
  </si>
  <si>
    <t>ENSG00000081985</t>
  </si>
  <si>
    <t>IL12RB2 subnetwork</t>
  </si>
  <si>
    <t>0.0044243490588566</t>
  </si>
  <si>
    <t>REACTOME_MITOTIC_G1:G1S_PHASES</t>
  </si>
  <si>
    <t>0.0044498076311826635</t>
  </si>
  <si>
    <t>MP:0002643</t>
  </si>
  <si>
    <t>poikilocytosis</t>
  </si>
  <si>
    <t>0.004459786511606506</t>
  </si>
  <si>
    <t>ENSG00000129521</t>
  </si>
  <si>
    <t>EGLN3 subnetwork</t>
  </si>
  <si>
    <t>0.004460485822730022</t>
  </si>
  <si>
    <t>ENSG00000160783</t>
  </si>
  <si>
    <t>PMF1 subnetwork</t>
  </si>
  <si>
    <t>0.004494384206389642</t>
  </si>
  <si>
    <t>ENSG00000143228</t>
  </si>
  <si>
    <t>NUF2 subnetwork</t>
  </si>
  <si>
    <t>0.004578256855816074</t>
  </si>
  <si>
    <t>ENSG00000124702</t>
  </si>
  <si>
    <t>KLHDC3 subnetwork</t>
  </si>
  <si>
    <t>0.004630437465471986</t>
  </si>
  <si>
    <t>ENSG00000090659</t>
  </si>
  <si>
    <t>CD209 subnetwork</t>
  </si>
  <si>
    <t>0.004652975199163309</t>
  </si>
  <si>
    <t>ENSG00000163960</t>
  </si>
  <si>
    <t>UBXN7 subnetwork</t>
  </si>
  <si>
    <t>0.004665263401527828</t>
  </si>
  <si>
    <t>ENSG00000180008</t>
  </si>
  <si>
    <t>SOCS4 subnetwork</t>
  </si>
  <si>
    <t>0.004686902642718558</t>
  </si>
  <si>
    <t>GO:0004896</t>
  </si>
  <si>
    <t>cytokine receptor activity</t>
  </si>
  <si>
    <t>0.004734514947958361</t>
  </si>
  <si>
    <t>MP:0008173</t>
  </si>
  <si>
    <t>increased follicular B cell number</t>
  </si>
  <si>
    <t>0.0047521185989667335</t>
  </si>
  <si>
    <t>MP:0005631</t>
  </si>
  <si>
    <t>decreased lung weight</t>
  </si>
  <si>
    <t>0.004754589826765728</t>
  </si>
  <si>
    <t>GO:0043560</t>
  </si>
  <si>
    <t>insulin receptor substrate binding</t>
  </si>
  <si>
    <t>0.004760619135819029</t>
  </si>
  <si>
    <t>ENSG00000136931</t>
  </si>
  <si>
    <t>NR5A1 subnetwork</t>
  </si>
  <si>
    <t>0.004773120579076485</t>
  </si>
  <si>
    <t>GO:0034061</t>
  </si>
  <si>
    <t>DNA polymerase activity</t>
  </si>
  <si>
    <t>0.004791408327689195</t>
  </si>
  <si>
    <t>MP:0002177</t>
  </si>
  <si>
    <t>abnormal outer ear morphology</t>
  </si>
  <si>
    <t>0.004807210918799295</t>
  </si>
  <si>
    <t>GO:0031965</t>
  </si>
  <si>
    <t>nuclear membrane</t>
  </si>
  <si>
    <t>0.004810246102388106</t>
  </si>
  <si>
    <t>ENSG00000091831</t>
  </si>
  <si>
    <t>ESR1 subnetwork</t>
  </si>
  <si>
    <t>0.004831823740258808</t>
  </si>
  <si>
    <t>ENSG00000071794</t>
  </si>
  <si>
    <t>HLTF subnetwork</t>
  </si>
  <si>
    <t>0.004843215974574582</t>
  </si>
  <si>
    <t>ENSG00000143772</t>
  </si>
  <si>
    <t>ITPKB subnetwork</t>
  </si>
  <si>
    <t>0.004892877957008839</t>
  </si>
  <si>
    <t>ENSG00000153207</t>
  </si>
  <si>
    <t>AHCTF1 subnetwork</t>
  </si>
  <si>
    <t>0.004921663416684042</t>
  </si>
  <si>
    <t>ENSG00000185104</t>
  </si>
  <si>
    <t>FAF1 subnetwork</t>
  </si>
  <si>
    <t>0.004924383388692521</t>
  </si>
  <si>
    <t>ENSG00000083544</t>
  </si>
  <si>
    <t>TDRD3 subnetwork</t>
  </si>
  <si>
    <t>0.004924827091328366</t>
  </si>
  <si>
    <t>ENSG00000089685</t>
  </si>
  <si>
    <t>BIRC5 subnetwork</t>
  </si>
  <si>
    <t>0.0049570832555190505</t>
  </si>
  <si>
    <t>ENSG00000075188</t>
  </si>
  <si>
    <t>NUP37 subnetwork</t>
  </si>
  <si>
    <t>0.0049719653755154036</t>
  </si>
  <si>
    <t>ENSG00000148672</t>
  </si>
  <si>
    <t>GLUD1 subnetwork</t>
  </si>
  <si>
    <t>0.005022258778726649</t>
  </si>
  <si>
    <t>GO:0004004</t>
  </si>
  <si>
    <t>ATP-dependent RNA helicase activity</t>
  </si>
  <si>
    <t>0.005023409490496097</t>
  </si>
  <si>
    <t>ENSG00000165288</t>
  </si>
  <si>
    <t>BRWD3 subnetwork</t>
  </si>
  <si>
    <t>0.005093682258025177</t>
  </si>
  <si>
    <t>MP:0008641</t>
  </si>
  <si>
    <t>increased circulating interleukin-1 beta level</t>
  </si>
  <si>
    <t>0.00512717385408697</t>
  </si>
  <si>
    <t>ENSG00000175505</t>
  </si>
  <si>
    <t>CLCF1 subnetwork</t>
  </si>
  <si>
    <t>0.005153851847165534</t>
  </si>
  <si>
    <t>KEGG_LYSINE_DEGRADATION</t>
  </si>
  <si>
    <t>0.005230134845574026</t>
  </si>
  <si>
    <t>ENSG00000110958</t>
  </si>
  <si>
    <t>PTGES3 subnetwork</t>
  </si>
  <si>
    <t>0.005242511381594806</t>
  </si>
  <si>
    <t>MP:0005011</t>
  </si>
  <si>
    <t>increased eosinophil cell number</t>
  </si>
  <si>
    <t>0.00526067157922059</t>
  </si>
  <si>
    <t>ENSG00000151461</t>
  </si>
  <si>
    <t>UPF2 subnetwork</t>
  </si>
  <si>
    <t>0.005321440279894658</t>
  </si>
  <si>
    <t>ENSG00000113649</t>
  </si>
  <si>
    <t>TCERG1 subnetwork</t>
  </si>
  <si>
    <t>0.005327199896764565</t>
  </si>
  <si>
    <t>ENSG00000030066</t>
  </si>
  <si>
    <t>NUP160 subnetwork</t>
  </si>
  <si>
    <t>0.00534251424814215</t>
  </si>
  <si>
    <t>ENSG00000091181</t>
  </si>
  <si>
    <t>IL5RA subnetwork</t>
  </si>
  <si>
    <t>0.005374423621033505</t>
  </si>
  <si>
    <t>ENSG00000124762</t>
  </si>
  <si>
    <t>CDKN1A subnetwork</t>
  </si>
  <si>
    <t>0.0053946624273456594</t>
  </si>
  <si>
    <t>ENSG00000144554</t>
  </si>
  <si>
    <t>FANCD2 subnetwork</t>
  </si>
  <si>
    <t>0.005398885773069019</t>
  </si>
  <si>
    <t>ENSG00000135341</t>
  </si>
  <si>
    <t>MAP3K7 subnetwork</t>
  </si>
  <si>
    <t>0.005405373718592754</t>
  </si>
  <si>
    <t>ENSG00000111581</t>
  </si>
  <si>
    <t>NUP107 subnetwork</t>
  </si>
  <si>
    <t>0.005414949120578129</t>
  </si>
  <si>
    <t>ENSG00000112964</t>
  </si>
  <si>
    <t>GHR subnetwork</t>
  </si>
  <si>
    <t>0.005423021172020613</t>
  </si>
  <si>
    <t>ENSG00000122756</t>
  </si>
  <si>
    <t>CNTFR subnetwork</t>
  </si>
  <si>
    <t>0.005541205676891037</t>
  </si>
  <si>
    <t>MP:0002052</t>
  </si>
  <si>
    <t>decreased tumor incidence</t>
  </si>
  <si>
    <t>0.005655154465016681</t>
  </si>
  <si>
    <t>ENSG00000175279</t>
  </si>
  <si>
    <t>APITD1 subnetwork</t>
  </si>
  <si>
    <t>0.005664910890716295</t>
  </si>
  <si>
    <t>ENSG00000132341</t>
  </si>
  <si>
    <t>RAN subnetwork</t>
  </si>
  <si>
    <t>0.005667139700261811</t>
  </si>
  <si>
    <t>REACTOME_P75NTR_RECRUITS_SIGNALLING_COMPLEXES</t>
  </si>
  <si>
    <t>0.005714092411217522</t>
  </si>
  <si>
    <t>ENSG00000167842</t>
  </si>
  <si>
    <t>MIS12 subnetwork</t>
  </si>
  <si>
    <t>0.005813421307441378</t>
  </si>
  <si>
    <t>ENSG00000149636</t>
  </si>
  <si>
    <t>DSN1 subnetwork</t>
  </si>
  <si>
    <t>ENSG00000137812</t>
  </si>
  <si>
    <t>CASC5 subnetwork</t>
  </si>
  <si>
    <t>0.0058135465330494285</t>
  </si>
  <si>
    <t>MP:0003799</t>
  </si>
  <si>
    <t>impaired macrophage chemotaxis</t>
  </si>
  <si>
    <t>0.0058430760013618065</t>
  </si>
  <si>
    <t>ENSG00000113494</t>
  </si>
  <si>
    <t>PRLR subnetwork</t>
  </si>
  <si>
    <t>0.005851424761259706</t>
  </si>
  <si>
    <t>ENSG00000182957</t>
  </si>
  <si>
    <t>SPATA13 subnetwork</t>
  </si>
  <si>
    <t>0.005886833726234571</t>
  </si>
  <si>
    <t>GO:0010332</t>
  </si>
  <si>
    <t>response to gamma radiation</t>
  </si>
  <si>
    <t>0.0059267700417500735</t>
  </si>
  <si>
    <t>GO:0004702</t>
  </si>
  <si>
    <t>receptor signaling protein serine/threonine kinase activity</t>
  </si>
  <si>
    <t>0.005968406242237317</t>
  </si>
  <si>
    <t>ENSG00000125347</t>
  </si>
  <si>
    <t>IRF1 subnetwork</t>
  </si>
  <si>
    <t>0.00597512867265832</t>
  </si>
  <si>
    <t>ENSG00000138778</t>
  </si>
  <si>
    <t>CENPE subnetwork</t>
  </si>
  <si>
    <t>0.005999537261855233</t>
  </si>
  <si>
    <t>MP:0002447</t>
  </si>
  <si>
    <t>abnormal erythrocyte morphology</t>
  </si>
  <si>
    <t>0.006113801290633958</t>
  </si>
  <si>
    <t>REACTOME_DOWNSTREAM_SIGNALING_OF_ACTIVATED_FGFR</t>
  </si>
  <si>
    <t>0.00613323337710987</t>
  </si>
  <si>
    <t>ENSG00000076928</t>
  </si>
  <si>
    <t>ARHGEF1 subnetwork</t>
  </si>
  <si>
    <t>0.006146879954611957</t>
  </si>
  <si>
    <t>ENSG00000105229</t>
  </si>
  <si>
    <t>PIAS4 subnetwork</t>
  </si>
  <si>
    <t>0.006150502498964387</t>
  </si>
  <si>
    <t>ENSG00000100239</t>
  </si>
  <si>
    <t>PPP6R2 subnetwork</t>
  </si>
  <si>
    <t>0.006193162588670233</t>
  </si>
  <si>
    <t>ENSG00000069248</t>
  </si>
  <si>
    <t>NUP133 subnetwork</t>
  </si>
  <si>
    <t>0.006265723395378235</t>
  </si>
  <si>
    <t>MP:0000708</t>
  </si>
  <si>
    <t>thymus hyperplasia</t>
  </si>
  <si>
    <t>0.006283150672878816</t>
  </si>
  <si>
    <t>REACTOME_GROWTH_HORMONE_RECEPTOR_SIGNALING</t>
  </si>
  <si>
    <t>0.006297739557476109</t>
  </si>
  <si>
    <t>ENSG00000103342</t>
  </si>
  <si>
    <t>GSPT1 subnetwork</t>
  </si>
  <si>
    <t>0.006331692264366849</t>
  </si>
  <si>
    <t>ENSG00000182979</t>
  </si>
  <si>
    <t>MTA1 subnetwork</t>
  </si>
  <si>
    <t>0.006338558064353925</t>
  </si>
  <si>
    <t>ENSG00000145777</t>
  </si>
  <si>
    <t>TSLP subnetwork</t>
  </si>
  <si>
    <t>0.006398706684306321</t>
  </si>
  <si>
    <t>GO:0010883</t>
  </si>
  <si>
    <t>regulation of lipid storage</t>
  </si>
  <si>
    <t>0.006549417018265394</t>
  </si>
  <si>
    <t>MP:0004992</t>
  </si>
  <si>
    <t>increased bone resorption</t>
  </si>
  <si>
    <t>0.006550882630310121</t>
  </si>
  <si>
    <t>MP:0003179</t>
  </si>
  <si>
    <t>decreased platelet cell number</t>
  </si>
  <si>
    <t>0.006571272270216608</t>
  </si>
  <si>
    <t>ENSG00000134470</t>
  </si>
  <si>
    <t>IL15RA subnetwork</t>
  </si>
  <si>
    <t>0.006572876846644842</t>
  </si>
  <si>
    <t>GO:0007566</t>
  </si>
  <si>
    <t>embryo implantation</t>
  </si>
  <si>
    <t>0.006579344530170589</t>
  </si>
  <si>
    <t>ENSG00000077238</t>
  </si>
  <si>
    <t>IL4R subnetwork</t>
  </si>
  <si>
    <t>0.006582415881088402</t>
  </si>
  <si>
    <t>ENSG00000176658</t>
  </si>
  <si>
    <t>MYO1D subnetwork</t>
  </si>
  <si>
    <t>0.006640502793090294</t>
  </si>
  <si>
    <t>ENSG00000122952</t>
  </si>
  <si>
    <t>ZWINT subnetwork</t>
  </si>
  <si>
    <t>0.006647577309247924</t>
  </si>
  <si>
    <t>ENSG00000165732</t>
  </si>
  <si>
    <t>DDX21 subnetwork</t>
  </si>
  <si>
    <t>0.0067441049441905685</t>
  </si>
  <si>
    <t>ENSG00000120235</t>
  </si>
  <si>
    <t>IFNA6 subnetwork</t>
  </si>
  <si>
    <t>0.006807890091167411</t>
  </si>
  <si>
    <t>REACTOME_NRIF_SIGNALS_CELL_DEATH_FROM_THE_NUCLEUS</t>
  </si>
  <si>
    <t>0.006851994040314669</t>
  </si>
  <si>
    <t>ENSG00000198223</t>
  </si>
  <si>
    <t>CSF2RA subnetwork</t>
  </si>
  <si>
    <t>0.006888980059079251</t>
  </si>
  <si>
    <t>ENSG00000067606</t>
  </si>
  <si>
    <t>PRKCZ subnetwork</t>
  </si>
  <si>
    <t>0.006908300345590158</t>
  </si>
  <si>
    <t>ENSG00000088826</t>
  </si>
  <si>
    <t>SMOX subnetwork</t>
  </si>
  <si>
    <t>0.00692042164424017</t>
  </si>
  <si>
    <t>ENSG00000135679</t>
  </si>
  <si>
    <t>MDM2 subnetwork</t>
  </si>
  <si>
    <t>0.0069231655454637595</t>
  </si>
  <si>
    <t>GO:0034185</t>
  </si>
  <si>
    <t>apolipoprotein binding</t>
  </si>
  <si>
    <t>0.006935821838649954</t>
  </si>
  <si>
    <t>ENSG00000186660</t>
  </si>
  <si>
    <t>ZFP91 subnetwork</t>
  </si>
  <si>
    <t>0.007033362207127838</t>
  </si>
  <si>
    <t>GO:0032813</t>
  </si>
  <si>
    <t>tumor necrosis factor receptor superfamily binding</t>
  </si>
  <si>
    <t>0.0070401020425674594</t>
  </si>
  <si>
    <t>MP:0004110</t>
  </si>
  <si>
    <t>transposition of great arteries</t>
  </si>
  <si>
    <t>0.007159442409520286</t>
  </si>
  <si>
    <t>ENSG00000142208</t>
  </si>
  <si>
    <t>AKT1 subnetwork</t>
  </si>
  <si>
    <t>0.007224225421882102</t>
  </si>
  <si>
    <t>ENSG00000127445</t>
  </si>
  <si>
    <t>PIN1 subnetwork</t>
  </si>
  <si>
    <t>0.007238567931620774</t>
  </si>
  <si>
    <t>ENSG00000126561</t>
  </si>
  <si>
    <t>STAT5A subnetwork</t>
  </si>
  <si>
    <t>0.00724764230804559</t>
  </si>
  <si>
    <t>ENSG00000147889</t>
  </si>
  <si>
    <t>CDKN2A subnetwork</t>
  </si>
  <si>
    <t>0.007251311669509436</t>
  </si>
  <si>
    <t>ENSG00000109220</t>
  </si>
  <si>
    <t>CHIC2 subnetwork</t>
  </si>
  <si>
    <t>0.007267010287033063</t>
  </si>
  <si>
    <t>ENSG00000101003</t>
  </si>
  <si>
    <t>GINS1 subnetwork</t>
  </si>
  <si>
    <t>0.007295875446934243</t>
  </si>
  <si>
    <t>REACTOME_G1_PHASE</t>
  </si>
  <si>
    <t>0.0073318168704528276</t>
  </si>
  <si>
    <t>REACTOME_CYCLIN_D_ASSOCIATED_EVENTS_IN_G1</t>
  </si>
  <si>
    <t>REACTOME_PI:3K_CASCADE</t>
  </si>
  <si>
    <t>0.0073501584331729115</t>
  </si>
  <si>
    <t>ENSG00000160551</t>
  </si>
  <si>
    <t>TAOK1 subnetwork</t>
  </si>
  <si>
    <t>0.007398730550894658</t>
  </si>
  <si>
    <t>ENSG00000165280</t>
  </si>
  <si>
    <t>VCP subnetwork</t>
  </si>
  <si>
    <t>0.007434010389405155</t>
  </si>
  <si>
    <t>ENSG00000166888</t>
  </si>
  <si>
    <t>STAT6 subnetwork</t>
  </si>
  <si>
    <t>0.007441583271991931</t>
  </si>
  <si>
    <t>MP:0001860</t>
  </si>
  <si>
    <t>liver inflammation</t>
  </si>
  <si>
    <t>0.007471674088887386</t>
  </si>
  <si>
    <t>ENSG00000183091</t>
  </si>
  <si>
    <t>NEB subnetwork</t>
  </si>
  <si>
    <t>0.00747450923227366</t>
  </si>
  <si>
    <t>GO:0016799</t>
  </si>
  <si>
    <t>hydrolase activity, hydrolyzing N-glycosyl compounds</t>
  </si>
  <si>
    <t>0.007500901853723603</t>
  </si>
  <si>
    <t>ENSG00000092203</t>
  </si>
  <si>
    <t>TOX4 subnetwork</t>
  </si>
  <si>
    <t>0.007575043902081381</t>
  </si>
  <si>
    <t>REACTOME_INTERLEUKIN:6_SIGNALING</t>
  </si>
  <si>
    <t>0.00762175507287367</t>
  </si>
  <si>
    <t>ENSG00000174697</t>
  </si>
  <si>
    <t>LEP subnetwork</t>
  </si>
  <si>
    <t>0.007696648805630697</t>
  </si>
  <si>
    <t>REACTOME_IRS:MEDIATED_SIGNALLING</t>
  </si>
  <si>
    <t>0.00772220175781624</t>
  </si>
  <si>
    <t>REACTOME_IRS:RELATED_EVENTS</t>
  </si>
  <si>
    <t>ENSG00000134460</t>
  </si>
  <si>
    <t>IL2RA subnetwork</t>
  </si>
  <si>
    <t>0.007729072836682659</t>
  </si>
  <si>
    <t>ENSG00000179262</t>
  </si>
  <si>
    <t>RAD23A subnetwork</t>
  </si>
  <si>
    <t>0.007853822905707889</t>
  </si>
  <si>
    <t>ENSG00000125450</t>
  </si>
  <si>
    <t>NUP85 subnetwork</t>
  </si>
  <si>
    <t>0.00792127253542607</t>
  </si>
  <si>
    <t>MP:0002060</t>
  </si>
  <si>
    <t>abnormal skin morphology</t>
  </si>
  <si>
    <t>0.008006125023894741</t>
  </si>
  <si>
    <t>ENSG00000187266</t>
  </si>
  <si>
    <t>EPOR subnetwork</t>
  </si>
  <si>
    <t>0.008008442991754417</t>
  </si>
  <si>
    <t>ENSG00000141582</t>
  </si>
  <si>
    <t>CBX4 subnetwork</t>
  </si>
  <si>
    <t>0.00805120471895275</t>
  </si>
  <si>
    <t>REACTOME_CELL_CYCLE_MITOTIC</t>
  </si>
  <si>
    <t>0.008070647908000547</t>
  </si>
  <si>
    <t>ENSG00000134352</t>
  </si>
  <si>
    <t>IL6ST subnetwork</t>
  </si>
  <si>
    <t>0.008132114973294281</t>
  </si>
  <si>
    <t>ENSG00000173153</t>
  </si>
  <si>
    <t>ESRRA subnetwork</t>
  </si>
  <si>
    <t>0.008143485255642407</t>
  </si>
  <si>
    <t>ENSG00000129810</t>
  </si>
  <si>
    <t>SGOL1 subnetwork</t>
  </si>
  <si>
    <t>0.008156235810605166</t>
  </si>
  <si>
    <t>ENSG00000113318</t>
  </si>
  <si>
    <t>MSH3 subnetwork</t>
  </si>
  <si>
    <t>0.008182226745654789</t>
  </si>
  <si>
    <t>ENSG00000184445</t>
  </si>
  <si>
    <t>KNTC1 subnetwork</t>
  </si>
  <si>
    <t>0.008309931804236736</t>
  </si>
  <si>
    <t>GO:0032642</t>
  </si>
  <si>
    <t>regulation of chemokine production</t>
  </si>
  <si>
    <t>0.008409568414007192</t>
  </si>
  <si>
    <t>ENSG00000130713</t>
  </si>
  <si>
    <t>EXOSC2 subnetwork</t>
  </si>
  <si>
    <t>0.008500937252167275</t>
  </si>
  <si>
    <t>GO:0031347</t>
  </si>
  <si>
    <t>regulation of defense response</t>
  </si>
  <si>
    <t>0.00861145286509162</t>
  </si>
  <si>
    <t>ENSG00000151065</t>
  </si>
  <si>
    <t>DCP1B subnetwork</t>
  </si>
  <si>
    <t>0.008728422758524425</t>
  </si>
  <si>
    <t>MP:0002406</t>
  </si>
  <si>
    <t>increased susceptibility to infection</t>
  </si>
  <si>
    <t>0.00884958492781955</t>
  </si>
  <si>
    <t>ENSG00000136485</t>
  </si>
  <si>
    <t>DCAF7 subnetwork</t>
  </si>
  <si>
    <t>0.008861301532534803</t>
  </si>
  <si>
    <t>MP:0000488</t>
  </si>
  <si>
    <t>abnormal intestinal epithelium morphology</t>
  </si>
  <si>
    <t>0.00887487904002297</t>
  </si>
  <si>
    <t>MP:0001869</t>
  </si>
  <si>
    <t>pancreas inflammation</t>
  </si>
  <si>
    <t>0.008907635473291249</t>
  </si>
  <si>
    <t>ENSG00000039987</t>
  </si>
  <si>
    <t>BEST2 subnetwork</t>
  </si>
  <si>
    <t>0.008936186908229424</t>
  </si>
  <si>
    <t>REACTOME_DEADENYLATION:DEPENDENT_MRNA_DECAY</t>
  </si>
  <si>
    <t>0.009010757672478335</t>
  </si>
  <si>
    <t>ENSG00000080986</t>
  </si>
  <si>
    <t>NDC80 subnetwork</t>
  </si>
  <si>
    <t>0.009080954775750803</t>
  </si>
  <si>
    <t>GO:0071345</t>
  </si>
  <si>
    <t>cellular response to cytokine stimulus</t>
  </si>
  <si>
    <t>0.009141604038269899</t>
  </si>
  <si>
    <t>ENSG00000136634</t>
  </si>
  <si>
    <t>IL10 subnetwork</t>
  </si>
  <si>
    <t>0.009152924002064907</t>
  </si>
  <si>
    <t>REACTOME_TRANSPORT_OF_MATURE_TRANSCRIPT_TO_CYTOPLASM</t>
  </si>
  <si>
    <t>0.009171561012992699</t>
  </si>
  <si>
    <t>ENSG00000138767</t>
  </si>
  <si>
    <t>CNOT6L subnetwork</t>
  </si>
  <si>
    <t>0.009185620819289829</t>
  </si>
  <si>
    <t>MP:0008721</t>
  </si>
  <si>
    <t>abnormal chemokine level</t>
  </si>
  <si>
    <t>0.009246490541691858</t>
  </si>
  <si>
    <t>ENSG00000116062</t>
  </si>
  <si>
    <t>MSH6 subnetwork</t>
  </si>
  <si>
    <t>0.009282625040854642</t>
  </si>
  <si>
    <t>ENSG00000158186</t>
  </si>
  <si>
    <t>MRAS subnetwork</t>
  </si>
  <si>
    <t>0.009293924118082534</t>
  </si>
  <si>
    <t>MP:0000709</t>
  </si>
  <si>
    <t>enlarged thymus</t>
  </si>
  <si>
    <t>0.00932750518835249</t>
  </si>
  <si>
    <t>ENSG00000115290</t>
  </si>
  <si>
    <t>GRB14 subnetwork</t>
  </si>
  <si>
    <t>0.009338864180010875</t>
  </si>
  <si>
    <t>GO:0032602</t>
  </si>
  <si>
    <t>chemokine production</t>
  </si>
  <si>
    <t>0.009354522063782187</t>
  </si>
  <si>
    <t>ENSG00000007168</t>
  </si>
  <si>
    <t>PAFAH1B1 subnetwork</t>
  </si>
  <si>
    <t>0.009402741447340183</t>
  </si>
  <si>
    <t>MP:0004532</t>
  </si>
  <si>
    <t>abnormal inner hair cell stereociliary bundle morphology</t>
  </si>
  <si>
    <t>0.009497696595534696</t>
  </si>
  <si>
    <t>MP:0005232</t>
  </si>
  <si>
    <t>abnormal mesenteric lymph node morphology</t>
  </si>
  <si>
    <t>0.009511106125628183</t>
  </si>
  <si>
    <t>GO:0032722</t>
  </si>
  <si>
    <t>positive regulation of chemokine production</t>
  </si>
  <si>
    <t>0.009536899969897348</t>
  </si>
  <si>
    <t>MP:0005033</t>
  </si>
  <si>
    <t>abnormal trophoblast giant cells</t>
  </si>
  <si>
    <t>0.009541004304465662</t>
  </si>
  <si>
    <t>REACTOME_FANCONI_ANEMIA_PATHWAY</t>
  </si>
  <si>
    <t>0.009649684240466617</t>
  </si>
  <si>
    <t>REACTOME_NOD12_SIGNALING_PATHWAY</t>
  </si>
  <si>
    <t>0.009782585259241671</t>
  </si>
  <si>
    <t>ENSG00000108443</t>
  </si>
  <si>
    <t>RPS6KB1 subnetwork</t>
  </si>
  <si>
    <t>0.009810139442494516</t>
  </si>
  <si>
    <t>MP:0000180</t>
  </si>
  <si>
    <t>abnormal circulating cholesterol level</t>
  </si>
  <si>
    <t>0.009819804994590946</t>
  </si>
  <si>
    <t>ENSG00000136244</t>
  </si>
  <si>
    <t>IL6 subnetwork</t>
  </si>
  <si>
    <t>0.009855326956668789</t>
  </si>
  <si>
    <t>MP:0000691</t>
  </si>
  <si>
    <t>enlarged spleen</t>
  </si>
  <si>
    <t>0.00993939595467109</t>
  </si>
  <si>
    <t>GO:0005543</t>
  </si>
  <si>
    <t>phospholipid binding</t>
  </si>
  <si>
    <t>0.009987039249561538</t>
  </si>
  <si>
    <t>ENSG00000158792</t>
  </si>
  <si>
    <t>SPATA2L subnetwork</t>
  </si>
  <si>
    <t>0.010082835435589329</t>
  </si>
  <si>
    <t>REACTOME_TRANSPORT_OF_MATURE_MRNA_DERIVED_FROM_AN_INTRON:CONTAINING_TRANSCRIPT</t>
  </si>
  <si>
    <t>0.010089432126250752</t>
  </si>
  <si>
    <t>GO:0005126</t>
  </si>
  <si>
    <t>cytokine receptor binding</t>
  </si>
  <si>
    <t>0.01014868635617141</t>
  </si>
  <si>
    <t>GO:0004715</t>
  </si>
  <si>
    <t>non-membrane spanning protein tyrosine kinase activity</t>
  </si>
  <si>
    <t>0.010357285133419032</t>
  </si>
  <si>
    <t>ENSG00000213341</t>
  </si>
  <si>
    <t>CHUK subnetwork</t>
  </si>
  <si>
    <t>0.010407429619795077</t>
  </si>
  <si>
    <t>ENSG00000172179</t>
  </si>
  <si>
    <t>PRL subnetwork</t>
  </si>
  <si>
    <t>0.01044474749004159</t>
  </si>
  <si>
    <t>MP:0002446</t>
  </si>
  <si>
    <t>abnormal macrophage morphology</t>
  </si>
  <si>
    <t>0.010454431933780295</t>
  </si>
  <si>
    <t>ENSG00000111775</t>
  </si>
  <si>
    <t>COX6A1 subnetwork</t>
  </si>
  <si>
    <t>0.010460599692275703</t>
  </si>
  <si>
    <t>REACTOME_DNA_REPAIR</t>
  </si>
  <si>
    <t>0.01047821612257068</t>
  </si>
  <si>
    <t>GO:0030169</t>
  </si>
  <si>
    <t>low-density lipoprotein particle binding</t>
  </si>
  <si>
    <t>0.010530560345511373</t>
  </si>
  <si>
    <t>ENSG00000004897</t>
  </si>
  <si>
    <t>CDC27 subnetwork</t>
  </si>
  <si>
    <t>0.01059603566026974</t>
  </si>
  <si>
    <t>ENSG00000163513</t>
  </si>
  <si>
    <t>TGFBR2 subnetwork</t>
  </si>
  <si>
    <t>0.010600842579521675</t>
  </si>
  <si>
    <t>GO:0031124</t>
  </si>
  <si>
    <t>mRNA 3'-end processing</t>
  </si>
  <si>
    <t>0.010605072915061587</t>
  </si>
  <si>
    <t>ENSG00000100056</t>
  </si>
  <si>
    <t>DGCR14 subnetwork</t>
  </si>
  <si>
    <t>0.010767733319565485</t>
  </si>
  <si>
    <t>MP:0005100</t>
  </si>
  <si>
    <t>abnormal choroid pigmentation</t>
  </si>
  <si>
    <t>0.010799831053265166</t>
  </si>
  <si>
    <t>ENSG00000135213</t>
  </si>
  <si>
    <t>POM121C subnetwork</t>
  </si>
  <si>
    <t>0.010893736904322314</t>
  </si>
  <si>
    <t>MP:0001125</t>
  </si>
  <si>
    <t>abnormal oocyte morphology</t>
  </si>
  <si>
    <t>0.010927050727641765</t>
  </si>
  <si>
    <t>ENSG00000164985</t>
  </si>
  <si>
    <t>PSIP1 subnetwork</t>
  </si>
  <si>
    <t>0.010941408910578206</t>
  </si>
  <si>
    <t>ENSG00000130427</t>
  </si>
  <si>
    <t>EPO subnetwork</t>
  </si>
  <si>
    <t>0.011073695881947197</t>
  </si>
  <si>
    <t>MP:0002344</t>
  </si>
  <si>
    <t>abnormal lymph node B cell domain morphology</t>
  </si>
  <si>
    <t>0.011104366713122728</t>
  </si>
  <si>
    <t>ENSG00000120247</t>
  </si>
  <si>
    <t>ENSG00000120247 subnetwork</t>
  </si>
  <si>
    <t>0.011119384759538047</t>
  </si>
  <si>
    <t>ENSG00000147877</t>
  </si>
  <si>
    <t>ENSG00000147877 subnetwork</t>
  </si>
  <si>
    <t>ENSG00000186809</t>
  </si>
  <si>
    <t>ENSG00000186809 subnetwork</t>
  </si>
  <si>
    <t>ENSG00000137080</t>
  </si>
  <si>
    <t>IFNA21 subnetwork</t>
  </si>
  <si>
    <t>ENSG00000147885</t>
  </si>
  <si>
    <t>IFNA16 subnetwork</t>
  </si>
  <si>
    <t>ENSG00000188379</t>
  </si>
  <si>
    <t>IFNA2 subnetwork</t>
  </si>
  <si>
    <t>ENSG00000147873</t>
  </si>
  <si>
    <t>IFNA5 subnetwork</t>
  </si>
  <si>
    <t>ENSG00000120242</t>
  </si>
  <si>
    <t>IFNA8 subnetwork</t>
  </si>
  <si>
    <t>ENSG00000186803</t>
  </si>
  <si>
    <t>IFNA10 subnetwork</t>
  </si>
  <si>
    <t>ENSG00000156709</t>
  </si>
  <si>
    <t>AIFM1 subnetwork</t>
  </si>
  <si>
    <t>0.011135607319085927</t>
  </si>
  <si>
    <t>ENSG00000178188</t>
  </si>
  <si>
    <t>SH2B1 subnetwork</t>
  </si>
  <si>
    <t>0.011210316178779588</t>
  </si>
  <si>
    <t>GO:0005942</t>
  </si>
  <si>
    <t>phosphatidylinositol 3-kinase complex</t>
  </si>
  <si>
    <t>0.01123579361935194</t>
  </si>
  <si>
    <t>GO:0007259</t>
  </si>
  <si>
    <t>JAK-STAT cascade</t>
  </si>
  <si>
    <t>0.011251149033480755</t>
  </si>
  <si>
    <t>MP:0000929</t>
  </si>
  <si>
    <t>open neural tube</t>
  </si>
  <si>
    <t>0.011264977543217926</t>
  </si>
  <si>
    <t>ENSG00000068796</t>
  </si>
  <si>
    <t>KIF2A subnetwork</t>
  </si>
  <si>
    <t>0.01134551164322143</t>
  </si>
  <si>
    <t>ENSG00000115966</t>
  </si>
  <si>
    <t>ATF2 subnetwork</t>
  </si>
  <si>
    <t>0.011416834543943417</t>
  </si>
  <si>
    <t>ENSG00000119698</t>
  </si>
  <si>
    <t>PPP4R4 subnetwork</t>
  </si>
  <si>
    <t>0.011548240170239758</t>
  </si>
  <si>
    <t>GO:0003887</t>
  </si>
  <si>
    <t>DNA-directed DNA polymerase activity</t>
  </si>
  <si>
    <t>0.011675316216687407</t>
  </si>
  <si>
    <t>ENSG00000149311</t>
  </si>
  <si>
    <t>ATM subnetwork</t>
  </si>
  <si>
    <t>0.011686386604788669</t>
  </si>
  <si>
    <t>MP:0001577</t>
  </si>
  <si>
    <t>anemia</t>
  </si>
  <si>
    <t>0.011775017946232204</t>
  </si>
  <si>
    <t>ENSG00000130939</t>
  </si>
  <si>
    <t>UBE4B subnetwork</t>
  </si>
  <si>
    <t>0.01186499598200521</t>
  </si>
  <si>
    <t>ENSG00000170860</t>
  </si>
  <si>
    <t>LSM3 subnetwork</t>
  </si>
  <si>
    <t>0.011882262289152706</t>
  </si>
  <si>
    <t>ENSG00000182393</t>
  </si>
  <si>
    <t>IL29 subnetwork</t>
  </si>
  <si>
    <t>0.011894618892867205</t>
  </si>
  <si>
    <t>ENSG00000104432</t>
  </si>
  <si>
    <t>IL7 subnetwork</t>
  </si>
  <si>
    <t>ENSG00000164136</t>
  </si>
  <si>
    <t>IL15 subnetwork</t>
  </si>
  <si>
    <t>ENSG00000111536</t>
  </si>
  <si>
    <t>IL26 subnetwork</t>
  </si>
  <si>
    <t>ENSG00000142224</t>
  </si>
  <si>
    <t>IL19 subnetwork</t>
  </si>
  <si>
    <t>ENSG00000197110</t>
  </si>
  <si>
    <t>IL28B subnetwork</t>
  </si>
  <si>
    <t>ENSG00000147896</t>
  </si>
  <si>
    <t>IFNK subnetwork</t>
  </si>
  <si>
    <t>ENSG00000162892</t>
  </si>
  <si>
    <t>IL24 subnetwork</t>
  </si>
  <si>
    <t>ENSG00000177047</t>
  </si>
  <si>
    <t>IFNW1 subnetwork</t>
  </si>
  <si>
    <t>ENSG00000145839</t>
  </si>
  <si>
    <t>IL9 subnetwork</t>
  </si>
  <si>
    <t>ENSG00000183709</t>
  </si>
  <si>
    <t>IL28A subnetwork</t>
  </si>
  <si>
    <t>ENSG00000138684</t>
  </si>
  <si>
    <t>IL21 subnetwork</t>
  </si>
  <si>
    <t>ENSG00000184995</t>
  </si>
  <si>
    <t>IFNE subnetwork</t>
  </si>
  <si>
    <t>ENSG00000128342</t>
  </si>
  <si>
    <t>LIF subnetwork</t>
  </si>
  <si>
    <t>GO:0019915</t>
  </si>
  <si>
    <t>lipid storage</t>
  </si>
  <si>
    <t>0.011909626550818064</t>
  </si>
  <si>
    <t>MP:0000351</t>
  </si>
  <si>
    <t>increased cell proliferation</t>
  </si>
  <si>
    <t>0.011966379202631721</t>
  </si>
  <si>
    <t>MP:0005466</t>
  </si>
  <si>
    <t>abnormal T-helper 2 physiology</t>
  </si>
  <si>
    <t>0.011974313728608573</t>
  </si>
  <si>
    <t>GO:0042517</t>
  </si>
  <si>
    <t>positive regulation of tyrosine phosphorylation of Stat3 protein</t>
  </si>
  <si>
    <t>0.011980702600129458</t>
  </si>
  <si>
    <t>ENSG00000175334</t>
  </si>
  <si>
    <t>BANF1 subnetwork</t>
  </si>
  <si>
    <t>0.01198322062235448</t>
  </si>
  <si>
    <t>MP:0001672</t>
  </si>
  <si>
    <t>abnormal embryogenesis/ development</t>
  </si>
  <si>
    <t>0.012008934896679776</t>
  </si>
  <si>
    <t>MP:0000024</t>
  </si>
  <si>
    <t>lowered ear position</t>
  </si>
  <si>
    <t>0.012067569161122843</t>
  </si>
  <si>
    <t>ENSG00000108342</t>
  </si>
  <si>
    <t>CSF3 subnetwork</t>
  </si>
  <si>
    <t>0.012158075652741218</t>
  </si>
  <si>
    <t>KEGG_CHRONIC_MYELOID_LEUKEMIA</t>
  </si>
  <si>
    <t>0.012179171404130192</t>
  </si>
  <si>
    <t>ENSG00000162891</t>
  </si>
  <si>
    <t>IL20 subnetwork</t>
  </si>
  <si>
    <t>0.012248376436418539</t>
  </si>
  <si>
    <t>GO:0000060</t>
  </si>
  <si>
    <t>protein import into nucleus, translocation</t>
  </si>
  <si>
    <t>0.012256251141412306</t>
  </si>
  <si>
    <t>MP:0006271</t>
  </si>
  <si>
    <t>abnormal involution of the mammary gland</t>
  </si>
  <si>
    <t>0.012263361503544602</t>
  </si>
  <si>
    <t>ENSG00000095752</t>
  </si>
  <si>
    <t>IL11 subnetwork</t>
  </si>
  <si>
    <t>0.012364282365693065</t>
  </si>
  <si>
    <t>MP:0004500</t>
  </si>
  <si>
    <t>increased incidence of ionizing radiation-induced tumors</t>
  </si>
  <si>
    <t>0.01240544421587266</t>
  </si>
  <si>
    <t>REACTOME_METABOLISM_OF_NUCLEOTIDES</t>
  </si>
  <si>
    <t>0.012462193062456828</t>
  </si>
  <si>
    <t>ENSG00000172795</t>
  </si>
  <si>
    <t>DCP2 subnetwork</t>
  </si>
  <si>
    <t>0.012486061021025521</t>
  </si>
  <si>
    <t>MP:0005621</t>
  </si>
  <si>
    <t>abnormal cell physiology</t>
  </si>
  <si>
    <t>0.012524771765485518</t>
  </si>
  <si>
    <t>ENSG00000113520</t>
  </si>
  <si>
    <t>IL4 subnetwork</t>
  </si>
  <si>
    <t>0.012560053654230283</t>
  </si>
  <si>
    <t>ENSG00000150281</t>
  </si>
  <si>
    <t>CTF1 subnetwork</t>
  </si>
  <si>
    <t>0.012714053068993</t>
  </si>
  <si>
    <t>ENSG00000090863</t>
  </si>
  <si>
    <t>GLG1 subnetwork</t>
  </si>
  <si>
    <t>0.012765941859574909</t>
  </si>
  <si>
    <t>MP:0005465</t>
  </si>
  <si>
    <t>abnormal T-helper 1 physiology</t>
  </si>
  <si>
    <t>0.012792049772301662</t>
  </si>
  <si>
    <t>ENSG00000162924</t>
  </si>
  <si>
    <t>REL subnetwork</t>
  </si>
  <si>
    <t>0.012793353352685171</t>
  </si>
  <si>
    <t>REACTOME_TAK1_ACTIVATES_NFKB_BY_PHOSPHORYLATION_AND_ACTIVATION_OF_IKKS_COMPLEX</t>
  </si>
  <si>
    <t>0.012813919609547699</t>
  </si>
  <si>
    <t>ENSG00000089094</t>
  </si>
  <si>
    <t>KDM2B subnetwork</t>
  </si>
  <si>
    <t>0.012842185524353776</t>
  </si>
  <si>
    <t>KEGG_UBIQUITIN_MEDIATED_PROTEOLYSIS</t>
  </si>
  <si>
    <t>0.01284470772941386</t>
  </si>
  <si>
    <t>ENSG00000020922</t>
  </si>
  <si>
    <t>MRE11A subnetwork</t>
  </si>
  <si>
    <t>0.012844724334527699</t>
  </si>
  <si>
    <t>ENSG00000101868</t>
  </si>
  <si>
    <t>POLA1 subnetwork</t>
  </si>
  <si>
    <t>0.01285069248890777</t>
  </si>
  <si>
    <t>ENSG00000110713</t>
  </si>
  <si>
    <t>NUP98 subnetwork</t>
  </si>
  <si>
    <t>0.01294046348501745</t>
  </si>
  <si>
    <t>REACTOME_TRANSPORT_OF_MATURE_MRNAS_DERIVED_FROM_INTRONLESS_TRANSCRIPTS</t>
  </si>
  <si>
    <t>0.012943772386022526</t>
  </si>
  <si>
    <t>MP:0008735</t>
  </si>
  <si>
    <t>increased susceptibility to endotoxin shock</t>
  </si>
  <si>
    <t>0.012981708353523481</t>
  </si>
  <si>
    <t>GO:0016604</t>
  </si>
  <si>
    <t>nuclear body</t>
  </si>
  <si>
    <t>0.013121182114495707</t>
  </si>
  <si>
    <t>ENSG00000136997</t>
  </si>
  <si>
    <t>MYC subnetwork</t>
  </si>
  <si>
    <t>0.013232626708405313</t>
  </si>
  <si>
    <t>MP:0001790</t>
  </si>
  <si>
    <t>abnormal immune system physiology</t>
  </si>
  <si>
    <t>0.01323921381817929</t>
  </si>
  <si>
    <t>MP:0000717</t>
  </si>
  <si>
    <t>abnormal lymphocyte cell number</t>
  </si>
  <si>
    <t>0.013305075626605867</t>
  </si>
  <si>
    <t>MP:0001858</t>
  </si>
  <si>
    <t>intestinal inflammation</t>
  </si>
  <si>
    <t>0.013307383777309365</t>
  </si>
  <si>
    <t>ENSG00000023734</t>
  </si>
  <si>
    <t>STRAP subnetwork</t>
  </si>
  <si>
    <t>0.013373154378378648</t>
  </si>
  <si>
    <t>GO:0005643</t>
  </si>
  <si>
    <t>nuclear pore</t>
  </si>
  <si>
    <t>0.013382986389618164</t>
  </si>
  <si>
    <t>MP:0008596</t>
  </si>
  <si>
    <t>increased circulating interleukin-6 level</t>
  </si>
  <si>
    <t>0.013543205452588523</t>
  </si>
  <si>
    <t>MP:0000607</t>
  </si>
  <si>
    <t>abnormal hepatocyte morphology</t>
  </si>
  <si>
    <t>0.013566915455456602</t>
  </si>
  <si>
    <t>ENSG00000076003</t>
  </si>
  <si>
    <t>MCM6 subnetwork</t>
  </si>
  <si>
    <t>0.013599052910399543</t>
  </si>
  <si>
    <t>ENSG00000178921</t>
  </si>
  <si>
    <t>PFAS subnetwork</t>
  </si>
  <si>
    <t>0.01360975673988968</t>
  </si>
  <si>
    <t>MP:0005014</t>
  </si>
  <si>
    <t>increased B cell number</t>
  </si>
  <si>
    <t>0.013610195730838414</t>
  </si>
  <si>
    <t>MP:0000688</t>
  </si>
  <si>
    <t>lymphoid hyperplasia</t>
  </si>
  <si>
    <t>0.013621475211501565</t>
  </si>
  <si>
    <t>ENSG00000163554</t>
  </si>
  <si>
    <t>SPTA1 subnetwork</t>
  </si>
  <si>
    <t>0.013647152010959597</t>
  </si>
  <si>
    <t>ENSG00000137309</t>
  </si>
  <si>
    <t>HMGA1 subnetwork</t>
  </si>
  <si>
    <t>0.013717877778764445</t>
  </si>
  <si>
    <t>ENSG00000127318</t>
  </si>
  <si>
    <t>IL22 subnetwork</t>
  </si>
  <si>
    <t>0.013771397148939272</t>
  </si>
  <si>
    <t>MP:0004771</t>
  </si>
  <si>
    <t>increased anti-single stranded DNA antibody level</t>
  </si>
  <si>
    <t>0.013779589399932164</t>
  </si>
  <si>
    <t>ENSG00000164399</t>
  </si>
  <si>
    <t>IL3 subnetwork</t>
  </si>
  <si>
    <t>0.013789450078731664</t>
  </si>
  <si>
    <t>MP:0001807</t>
  </si>
  <si>
    <t>decreased IgA level</t>
  </si>
  <si>
    <t>0.013820614173978252</t>
  </si>
  <si>
    <t>MP:0002024</t>
  </si>
  <si>
    <t>T cell derived lymphoma</t>
  </si>
  <si>
    <t>0.01385696015389982</t>
  </si>
  <si>
    <t>GO:0003724</t>
  </si>
  <si>
    <t>RNA helicase activity</t>
  </si>
  <si>
    <t>0.013937548082338332</t>
  </si>
  <si>
    <t>ENSG00000137074</t>
  </si>
  <si>
    <t>APTX subnetwork</t>
  </si>
  <si>
    <t>0.01397244892455577</t>
  </si>
  <si>
    <t>ENSG00000164400</t>
  </si>
  <si>
    <t>CSF2 subnetwork</t>
  </si>
  <si>
    <t>0.014035377492825178</t>
  </si>
  <si>
    <t>MP:0002412</t>
  </si>
  <si>
    <t>increased susceptibility to bacterial infection</t>
  </si>
  <si>
    <t>0.014146137457757542</t>
  </si>
  <si>
    <t>MP:0006042</t>
  </si>
  <si>
    <t>increased apoptosis</t>
  </si>
  <si>
    <t>0.014153217452213845</t>
  </si>
  <si>
    <t>ENSG00000170604</t>
  </si>
  <si>
    <t>IRF2BP1 subnetwork</t>
  </si>
  <si>
    <t>0.014184598201873112</t>
  </si>
  <si>
    <t>REACTOME_SIGNALING_BY_TGF_BETA</t>
  </si>
  <si>
    <t>0.014207350079127445</t>
  </si>
  <si>
    <t>MP:0000245</t>
  </si>
  <si>
    <t>abnormal erythropoiesis</t>
  </si>
  <si>
    <t>0.014301094335815652</t>
  </si>
  <si>
    <t>ENSG00000197822</t>
  </si>
  <si>
    <t>OCLN subnetwork</t>
  </si>
  <si>
    <t>0.014318913785903794</t>
  </si>
  <si>
    <t>ENSG00000047410</t>
  </si>
  <si>
    <t>TPR subnetwork</t>
  </si>
  <si>
    <t>0.014370104323528584</t>
  </si>
  <si>
    <t>ENSG00000185518</t>
  </si>
  <si>
    <t>SV2B subnetwork</t>
  </si>
  <si>
    <t>0.014392003016627634</t>
  </si>
  <si>
    <t>ENSG00000169083</t>
  </si>
  <si>
    <t>AR subnetwork</t>
  </si>
  <si>
    <t>0.01439845600788322</t>
  </si>
  <si>
    <t>GO:0007029</t>
  </si>
  <si>
    <t>endoplasmic reticulum organization</t>
  </si>
  <si>
    <t>0.014473135714010148</t>
  </si>
  <si>
    <t>ENSG00000166949</t>
  </si>
  <si>
    <t>SMAD3 subnetwork</t>
  </si>
  <si>
    <t>0.014512602379329772</t>
  </si>
  <si>
    <t>REACTOME_G1S_TRANSITION</t>
  </si>
  <si>
    <t>0.014534536612989113</t>
  </si>
  <si>
    <t>ENSG00000113525</t>
  </si>
  <si>
    <t>IL5 subnetwork</t>
  </si>
  <si>
    <t>0.014553874735756327</t>
  </si>
  <si>
    <t>ENSG00000178999</t>
  </si>
  <si>
    <t>AURKB subnetwork</t>
  </si>
  <si>
    <t>0.01457578340000756</t>
  </si>
  <si>
    <t>REACTOME_TRANSPORT_OF_THE_SLBP_DEPENDANT_MATURE_MRNA</t>
  </si>
  <si>
    <t>0.014594720343017271</t>
  </si>
  <si>
    <t>GO:0016605</t>
  </si>
  <si>
    <t>PML body</t>
  </si>
  <si>
    <t>0.01469993397671343</t>
  </si>
  <si>
    <t>ENSG00000087157</t>
  </si>
  <si>
    <t>PGS1 subnetwork</t>
  </si>
  <si>
    <t>0.014731612398423959</t>
  </si>
  <si>
    <t>ENSG00000117399</t>
  </si>
  <si>
    <t>CDC20 subnetwork</t>
  </si>
  <si>
    <t>0.014750544393612104</t>
  </si>
  <si>
    <t>ENSG00000116161</t>
  </si>
  <si>
    <t>CACYBP subnetwork</t>
  </si>
  <si>
    <t>0.014765263757308541</t>
  </si>
  <si>
    <t>ENSG00000206385</t>
  </si>
  <si>
    <t>ENSG00000206385 subnetwork</t>
  </si>
  <si>
    <t>0.014796857892053745</t>
  </si>
  <si>
    <t>ENSG00000137337</t>
  </si>
  <si>
    <t>MDC1 subnetwork</t>
  </si>
  <si>
    <t>ENSG00000153944</t>
  </si>
  <si>
    <t>MSI2 subnetwork</t>
  </si>
  <si>
    <t>0.014812051916628259</t>
  </si>
  <si>
    <t>GO:0051897</t>
  </si>
  <si>
    <t>positive regulation of protein kinase B signaling cascade</t>
  </si>
  <si>
    <t>0.014817832954480237</t>
  </si>
  <si>
    <t>GO:0000279</t>
  </si>
  <si>
    <t>M phase</t>
  </si>
  <si>
    <t>0.014903659734746817</t>
  </si>
  <si>
    <t>GO:0031625</t>
  </si>
  <si>
    <t>ubiquitin protein ligase binding</t>
  </si>
  <si>
    <t>0.01490975131924934</t>
  </si>
  <si>
    <t>ENSG00000082512</t>
  </si>
  <si>
    <t>TRAF5 subnetwork</t>
  </si>
  <si>
    <t>0.014940890379978328</t>
  </si>
  <si>
    <t>ENSG00000151332</t>
  </si>
  <si>
    <t>MBIP subnetwork</t>
  </si>
  <si>
    <t>0.01496262551101873</t>
  </si>
  <si>
    <t>ENSG00000196083</t>
  </si>
  <si>
    <t>IL1RAP subnetwork</t>
  </si>
  <si>
    <t>0.014962969777131909</t>
  </si>
  <si>
    <t>MP:0003884</t>
  </si>
  <si>
    <t>decreased macrophage cell number</t>
  </si>
  <si>
    <t>0.015069924915467691</t>
  </si>
  <si>
    <t>ENSG00000102030</t>
  </si>
  <si>
    <t>NAA10 subnetwork</t>
  </si>
  <si>
    <t>0.015120607226849148</t>
  </si>
  <si>
    <t>ENSG00000062822</t>
  </si>
  <si>
    <t>POLD1 subnetwork</t>
  </si>
  <si>
    <t>0.015146846924973053</t>
  </si>
  <si>
    <t>ENSG00000163468</t>
  </si>
  <si>
    <t>CCT3 subnetwork</t>
  </si>
  <si>
    <t>0.015159186416278923</t>
  </si>
  <si>
    <t>ENSG00000116030</t>
  </si>
  <si>
    <t>SUMO1 subnetwork</t>
  </si>
  <si>
    <t>0.015287120975775805</t>
  </si>
  <si>
    <t>ENSG00000164104</t>
  </si>
  <si>
    <t>HMGB2 subnetwork</t>
  </si>
  <si>
    <t>0.015305699317678258</t>
  </si>
  <si>
    <t>ENSG00000166851</t>
  </si>
  <si>
    <t>PLK1 subnetwork</t>
  </si>
  <si>
    <t>0.015345652712683547</t>
  </si>
  <si>
    <t>ENSG00000183765</t>
  </si>
  <si>
    <t>CHEK2 subnetwork</t>
  </si>
  <si>
    <t>0.015378893270060107</t>
  </si>
  <si>
    <t>GO:0000793</t>
  </si>
  <si>
    <t>condensed chromosome</t>
  </si>
  <si>
    <t>0.015432338276680396</t>
  </si>
  <si>
    <t>MP:0003992</t>
  </si>
  <si>
    <t>increased mortality induced by ionizing radiation</t>
  </si>
  <si>
    <t>0.015443728174703698</t>
  </si>
  <si>
    <t>ENSG00000145741</t>
  </si>
  <si>
    <t>BTF3 subnetwork</t>
  </si>
  <si>
    <t>0.015495000459792166</t>
  </si>
  <si>
    <t>GO:0051325</t>
  </si>
  <si>
    <t>interphase</t>
  </si>
  <si>
    <t>0.015536977592194214</t>
  </si>
  <si>
    <t>REACTOME_G2M_CHECKPOINTS</t>
  </si>
  <si>
    <t>0.015555218630202853</t>
  </si>
  <si>
    <t>ENSG00000111537</t>
  </si>
  <si>
    <t>IFNG subnetwork</t>
  </si>
  <si>
    <t>0.015607201582194462</t>
  </si>
  <si>
    <t>ENSG00000186842</t>
  </si>
  <si>
    <t>ENSG00000186842 subnetwork</t>
  </si>
  <si>
    <t>0.015619222414806412</t>
  </si>
  <si>
    <t>REACTOME_M_PHASE</t>
  </si>
  <si>
    <t>0.015641071579105312</t>
  </si>
  <si>
    <t>GO:0000288</t>
  </si>
  <si>
    <t>nuclear-transcribed mRNA catabolic process, deadenylation-dependent decay</t>
  </si>
  <si>
    <t>0.015776377407864372</t>
  </si>
  <si>
    <t>MP:0008537</t>
  </si>
  <si>
    <t>increased susceptibility to induced colitis</t>
  </si>
  <si>
    <t>0.015822496853299096</t>
  </si>
  <si>
    <t>MP:0008277</t>
  </si>
  <si>
    <t>abnormal sternum ossification</t>
  </si>
  <si>
    <t>0.015825590486918156</t>
  </si>
  <si>
    <t>REACTOME_LATE_PHASE_OF_HIV_LIFE_CYCLE</t>
  </si>
  <si>
    <t>0.015933733936681425</t>
  </si>
  <si>
    <t>GO:0043370</t>
  </si>
  <si>
    <t>regulation of CD4-positive, alpha-beta T cell differentiation</t>
  </si>
  <si>
    <t>0.016012845365759924</t>
  </si>
  <si>
    <t>ENSG00000092853</t>
  </si>
  <si>
    <t>CLSPN subnetwork</t>
  </si>
  <si>
    <t>0.01610299175066413</t>
  </si>
  <si>
    <t>ENSG00000101751</t>
  </si>
  <si>
    <t>POLI subnetwork</t>
  </si>
  <si>
    <t>0.016197390750550867</t>
  </si>
  <si>
    <t>ENSG00000135441</t>
  </si>
  <si>
    <t>BLOC1S1 subnetwork</t>
  </si>
  <si>
    <t>0.016289919785190198</t>
  </si>
  <si>
    <t>ENSG00000130382</t>
  </si>
  <si>
    <t>MLLT1 subnetwork</t>
  </si>
  <si>
    <t>0.016385877787684806</t>
  </si>
  <si>
    <t>ENSG00000131263</t>
  </si>
  <si>
    <t>RLIM subnetwork</t>
  </si>
  <si>
    <t>0.01641555541973061</t>
  </si>
  <si>
    <t>MP:0008866</t>
  </si>
  <si>
    <t>chromosomal instability</t>
  </si>
  <si>
    <t>0.016563598793585762</t>
  </si>
  <si>
    <t>ENSG00000094914</t>
  </si>
  <si>
    <t>AAAS subnetwork</t>
  </si>
  <si>
    <t>0.016599106796166174</t>
  </si>
  <si>
    <t>GO:0019900</t>
  </si>
  <si>
    <t>kinase binding</t>
  </si>
  <si>
    <t>0.016718132754791712</t>
  </si>
  <si>
    <t>ENSG00000159461</t>
  </si>
  <si>
    <t>AMFR subnetwork</t>
  </si>
  <si>
    <t>0.01674443946957853</t>
  </si>
  <si>
    <t>GO:0001818</t>
  </si>
  <si>
    <t>negative regulation of cytokine production</t>
  </si>
  <si>
    <t>0.016746873657779358</t>
  </si>
  <si>
    <t>MP:0005566</t>
  </si>
  <si>
    <t>decreased blood urea nitrogen level</t>
  </si>
  <si>
    <t>0.016755444852552273</t>
  </si>
  <si>
    <t>MP:0004947</t>
  </si>
  <si>
    <t>skin inflammation</t>
  </si>
  <si>
    <t>0.016760428408714532</t>
  </si>
  <si>
    <t>ENSG00000130522</t>
  </si>
  <si>
    <t>JUND subnetwork</t>
  </si>
  <si>
    <t>0.0167882968074006</t>
  </si>
  <si>
    <t>ENSG00000131323</t>
  </si>
  <si>
    <t>TRAF3 subnetwork</t>
  </si>
  <si>
    <t>0.016793724583444407</t>
  </si>
  <si>
    <t>GO:0019104</t>
  </si>
  <si>
    <t>DNA N-glycosylase activity</t>
  </si>
  <si>
    <t>0.016864414825820045</t>
  </si>
  <si>
    <t>ENSG00000076984</t>
  </si>
  <si>
    <t>MAP2K7 subnetwork</t>
  </si>
  <si>
    <t>0.016883127082434345</t>
  </si>
  <si>
    <t>GO:0008630</t>
  </si>
  <si>
    <t>DNA damage response, signal transduction resulting in induction of apoptosis</t>
  </si>
  <si>
    <t>0.01697163508451474</t>
  </si>
  <si>
    <t>REACTOME_GLUCOSE_TRANSPORT</t>
  </si>
  <si>
    <t>0.01715044814687945</t>
  </si>
  <si>
    <t>GO:0002292</t>
  </si>
  <si>
    <t>T cell differentiation involved in immune response</t>
  </si>
  <si>
    <t>0.01716121529187384</t>
  </si>
  <si>
    <t>ENSG00000124486</t>
  </si>
  <si>
    <t>USP9X subnetwork</t>
  </si>
  <si>
    <t>0.01717569223373892</t>
  </si>
  <si>
    <t>MP:0001943</t>
  </si>
  <si>
    <t>abnormal respiration</t>
  </si>
  <si>
    <t>0.01728607897802343</t>
  </si>
  <si>
    <t>ENSG00000033800</t>
  </si>
  <si>
    <t>PIAS1 subnetwork</t>
  </si>
  <si>
    <t>0.01731595676233901</t>
  </si>
  <si>
    <t>ENSG00000133703</t>
  </si>
  <si>
    <t>KRAS subnetwork</t>
  </si>
  <si>
    <t>0.017360512830330948</t>
  </si>
  <si>
    <t>KEGG_NOD_LIKE_RECEPTOR_SIGNALING_PATHWAY</t>
  </si>
  <si>
    <t>0.01744089263274633</t>
  </si>
  <si>
    <t>MP:0002362</t>
  </si>
  <si>
    <t>abnormal spleen marginal zone morphology</t>
  </si>
  <si>
    <t>0.01745438916511413</t>
  </si>
  <si>
    <t>ENSG00000156970</t>
  </si>
  <si>
    <t>BUB1B subnetwork</t>
  </si>
  <si>
    <t>0.017465169854531733</t>
  </si>
  <si>
    <t>ENSG00000185619</t>
  </si>
  <si>
    <t>PCGF3 subnetwork</t>
  </si>
  <si>
    <t>0.01748378630139673</t>
  </si>
  <si>
    <t>ENSG00000097046</t>
  </si>
  <si>
    <t>CDC7 subnetwork</t>
  </si>
  <si>
    <t>0.017538018280335695</t>
  </si>
  <si>
    <t>GO:0050727</t>
  </si>
  <si>
    <t>regulation of inflammatory response</t>
  </si>
  <si>
    <t>0.01756117781767806</t>
  </si>
  <si>
    <t>REACTOME_SIGNALING_BY_INTERLEUKINS</t>
  </si>
  <si>
    <t>0.01756457093218161</t>
  </si>
  <si>
    <t>GO:0000779</t>
  </si>
  <si>
    <t>condensed chromosome, centromeric region</t>
  </si>
  <si>
    <t>0.01762146254570393</t>
  </si>
  <si>
    <t>REACTOME_TRANSPORT_OF_MATURE_MRNA_DERIVED_FROM_AN_INTRONLESS_TRANSCRIPT</t>
  </si>
  <si>
    <t>0.01769921573019727</t>
  </si>
  <si>
    <t>MP:0002762</t>
  </si>
  <si>
    <t>ectopic cerebellar granule cells</t>
  </si>
  <si>
    <t>0.01771739614437277</t>
  </si>
  <si>
    <t>GO:0016234</t>
  </si>
  <si>
    <t>inclusion body</t>
  </si>
  <si>
    <t>0.017734013700345535</t>
  </si>
  <si>
    <t>ENSG00000164605</t>
  </si>
  <si>
    <t>ENSG00000164605 subnetwork</t>
  </si>
  <si>
    <t>0.01778684256967431</t>
  </si>
  <si>
    <t>ENSG00000077235</t>
  </si>
  <si>
    <t>GTF3C1 subnetwork</t>
  </si>
  <si>
    <t>0.01783824369260208</t>
  </si>
  <si>
    <t>ENSG00000162191</t>
  </si>
  <si>
    <t>UBXN1 subnetwork</t>
  </si>
  <si>
    <t>0.017889190692915443</t>
  </si>
  <si>
    <t>MP:0005281</t>
  </si>
  <si>
    <t>increased fatty acid level</t>
  </si>
  <si>
    <t>0.01793120784802735</t>
  </si>
  <si>
    <t>ENSG00000110944</t>
  </si>
  <si>
    <t>IL23A subnetwork</t>
  </si>
  <si>
    <t>0.01808248458808916</t>
  </si>
  <si>
    <t>GO:0002685</t>
  </si>
  <si>
    <t>regulation of leukocyte migration</t>
  </si>
  <si>
    <t>0.01813456548633124</t>
  </si>
  <si>
    <t>MP:0008111</t>
  </si>
  <si>
    <t>abnormal granulocyte differentiation</t>
  </si>
  <si>
    <t>0.01813692953157318</t>
  </si>
  <si>
    <t>ENSG00000164053</t>
  </si>
  <si>
    <t>ATRIP subnetwork</t>
  </si>
  <si>
    <t>0.018192154491123845</t>
  </si>
  <si>
    <t>ENSG00000215902</t>
  </si>
  <si>
    <t>ENSG00000215902 subnetwork</t>
  </si>
  <si>
    <t>0.018204949896633363</t>
  </si>
  <si>
    <t>ENSG00000015153</t>
  </si>
  <si>
    <t>YAF2 subnetwork</t>
  </si>
  <si>
    <t>0.018212000603242087</t>
  </si>
  <si>
    <t>GO:0003684</t>
  </si>
  <si>
    <t>damaged DNA binding</t>
  </si>
  <si>
    <t>0.018313815751984684</t>
  </si>
  <si>
    <t>ENSG00000127884</t>
  </si>
  <si>
    <t>ECHS1 subnetwork</t>
  </si>
  <si>
    <t>0.0183180506175842</t>
  </si>
  <si>
    <t>GO:0008026</t>
  </si>
  <si>
    <t>ATP-dependent helicase activity</t>
  </si>
  <si>
    <t>0.01837850921963676</t>
  </si>
  <si>
    <t>GO:0070035</t>
  </si>
  <si>
    <t>purine NTP-dependent helicase activity</t>
  </si>
  <si>
    <t>REACTOME_MITOTIC_PROMETAPHASE</t>
  </si>
  <si>
    <t>0.01848562190070808</t>
  </si>
  <si>
    <t>ENSG00000175029</t>
  </si>
  <si>
    <t>CTBP2 subnetwork</t>
  </si>
  <si>
    <t>0.018528461792840088</t>
  </si>
  <si>
    <t>MP:0001952</t>
  </si>
  <si>
    <t>increased airway responsiveness</t>
  </si>
  <si>
    <t>0.018539952187146897</t>
  </si>
  <si>
    <t>GO:0051329</t>
  </si>
  <si>
    <t>interphase of mitotic cell cycle</t>
  </si>
  <si>
    <t>0.018550120813886007</t>
  </si>
  <si>
    <t>ENSG00000113302</t>
  </si>
  <si>
    <t>IL12B subnetwork</t>
  </si>
  <si>
    <t>0.01858773245510359</t>
  </si>
  <si>
    <t>ENSG00000142273</t>
  </si>
  <si>
    <t>CBLC subnetwork</t>
  </si>
  <si>
    <t>0.018758491036947576</t>
  </si>
  <si>
    <t>MP:0002722</t>
  </si>
  <si>
    <t>abnormal immune system organ morphology</t>
  </si>
  <si>
    <t>0.01882115789192579</t>
  </si>
  <si>
    <t>REACTOME_INTERACTIONS_OF_REV_WITH_HOST_CELLULAR_PROTEINS</t>
  </si>
  <si>
    <t>0.018916073568926224</t>
  </si>
  <si>
    <t>REACTOME_REV:MEDIATED_NUCLEAR_EXPORT_OF_HIV:1_RNA</t>
  </si>
  <si>
    <t>0.019002824643896018</t>
  </si>
  <si>
    <t>MP:0011294</t>
  </si>
  <si>
    <t>renal glomerulus hypertrophy</t>
  </si>
  <si>
    <t>0.01903162315387079</t>
  </si>
  <si>
    <t>GO:0000086</t>
  </si>
  <si>
    <t>G2/M transition of mitotic cell cycle</t>
  </si>
  <si>
    <t>0.0190541529756724</t>
  </si>
  <si>
    <t>REACTOME_S_PHASE</t>
  </si>
  <si>
    <t>0.019066196342970076</t>
  </si>
  <si>
    <t>REACTOME_TRANSPORT_OF_THE_SLBP_INDEPENDENT_MATURE_MRNA</t>
  </si>
  <si>
    <t>0.019118723135818125</t>
  </si>
  <si>
    <t>REACTOME_VITAMIN_B5_PANTOTHENATE_METABOLISM</t>
  </si>
  <si>
    <t>0.019163055956651145</t>
  </si>
  <si>
    <t>MP:0008088</t>
  </si>
  <si>
    <t>abnormal T-helper 1 cell differentiation</t>
  </si>
  <si>
    <t>0.019168048823674504</t>
  </si>
  <si>
    <t>KEGG_COLORECTAL_CANCER</t>
  </si>
  <si>
    <t>0.01918998987185759</t>
  </si>
  <si>
    <t>MP:0000108</t>
  </si>
  <si>
    <t>midline facial cleft</t>
  </si>
  <si>
    <t>0.01921978343834852</t>
  </si>
  <si>
    <t>ENSG00000109471</t>
  </si>
  <si>
    <t>IL2 subnetwork</t>
  </si>
  <si>
    <t>0.019276986708231574</t>
  </si>
  <si>
    <t>ENSG00000108504</t>
  </si>
  <si>
    <t>ENSG00000108504 subnetwork</t>
  </si>
  <si>
    <t>0.01928344705653039</t>
  </si>
  <si>
    <t>GO:0002262</t>
  </si>
  <si>
    <t>myeloid cell homeostasis</t>
  </si>
  <si>
    <t>0.019407218051267744</t>
  </si>
  <si>
    <t>ENSG00000005339</t>
  </si>
  <si>
    <t>CREBBP subnetwork</t>
  </si>
  <si>
    <t>0.019475672553523678</t>
  </si>
  <si>
    <t>MP:0002493</t>
  </si>
  <si>
    <t>increased IgG level</t>
  </si>
  <si>
    <t>0.01948824176983896</t>
  </si>
  <si>
    <t>REACTOME_HOMOLOGOUS_RECOMBINATION_REPAIR_OF_REPLICATION:INDEPENDENT_DOUBLE:STRAND_BREAKS</t>
  </si>
  <si>
    <t>0.01948994051897148</t>
  </si>
  <si>
    <t>REACTOME_HOMOLOGOUS_RECOMBINATION_REPAIR</t>
  </si>
  <si>
    <t>ENSG00000188620</t>
  </si>
  <si>
    <t>HMX3 subnetwork</t>
  </si>
  <si>
    <t>0.019539030221054465</t>
  </si>
  <si>
    <t>ENSG00000162434</t>
  </si>
  <si>
    <t>JAK1 subnetwork</t>
  </si>
  <si>
    <t>0.019647398316503178</t>
  </si>
  <si>
    <t>ENSG00000145365</t>
  </si>
  <si>
    <t>TIFA subnetwork</t>
  </si>
  <si>
    <t>0.019671752285137425</t>
  </si>
  <si>
    <t>GO:0046930</t>
  </si>
  <si>
    <t>pore complex</t>
  </si>
  <si>
    <t>0.019730823828316806</t>
  </si>
  <si>
    <t>GO:0035091</t>
  </si>
  <si>
    <t>phosphatidylinositol binding</t>
  </si>
  <si>
    <t>0.01973242685928916</t>
  </si>
  <si>
    <t>ENSG00000169016</t>
  </si>
  <si>
    <t>E2F6 subnetwork</t>
  </si>
  <si>
    <t>0.019735147462398336</t>
  </si>
  <si>
    <t>GO:0042093</t>
  </si>
  <si>
    <t>T-helper cell differentiation</t>
  </si>
  <si>
    <t>0.01978744276291905</t>
  </si>
  <si>
    <t>GO:0002294</t>
  </si>
  <si>
    <t>CD4-positive, alpha-beta T cell differentiation involved in immune response</t>
  </si>
  <si>
    <t>ENSG00000142945</t>
  </si>
  <si>
    <t>KIF2C subnetwork</t>
  </si>
  <si>
    <t>0.019807002222205525</t>
  </si>
  <si>
    <t>ENSG00000185024</t>
  </si>
  <si>
    <t>BRF1 subnetwork</t>
  </si>
  <si>
    <t>0.019844132658324822</t>
  </si>
  <si>
    <t>MP:0004201</t>
  </si>
  <si>
    <t>fetal growth retardation</t>
  </si>
  <si>
    <t>0.01984575942577944</t>
  </si>
  <si>
    <t>ENSG00000165704</t>
  </si>
  <si>
    <t>HPRT1 subnetwork</t>
  </si>
  <si>
    <t>0.019945753144767223</t>
  </si>
  <si>
    <t>REACTOME_DNA_REPLICATION</t>
  </si>
  <si>
    <t>0.019968655171788367</t>
  </si>
  <si>
    <t>KEGG_RNA_DEGRADATION</t>
  </si>
  <si>
    <t>0.019977089459662263</t>
  </si>
  <si>
    <t>MP:0009763</t>
  </si>
  <si>
    <t>increased sensitivity to induced morbidity/mortality</t>
  </si>
  <si>
    <t>0.020007520725199415</t>
  </si>
  <si>
    <t>ENSG00000137486</t>
  </si>
  <si>
    <t>ARRB1 subnetwork</t>
  </si>
  <si>
    <t>0.020016471780717193</t>
  </si>
  <si>
    <t>MP:0002432</t>
  </si>
  <si>
    <t>abnormal CD4-positive T cell morphology</t>
  </si>
  <si>
    <t>0.020022900491996325</t>
  </si>
  <si>
    <t>ENSG00000107968</t>
  </si>
  <si>
    <t>MAP3K8 subnetwork</t>
  </si>
  <si>
    <t>0.02002352756222633</t>
  </si>
  <si>
    <t>ENSG00000107566</t>
  </si>
  <si>
    <t>ERLIN1 subnetwork</t>
  </si>
  <si>
    <t>0.020072351444462653</t>
  </si>
  <si>
    <t>ENSG00000108094</t>
  </si>
  <si>
    <t>CUL2 subnetwork</t>
  </si>
  <si>
    <t>0.020109593459962584</t>
  </si>
  <si>
    <t>ENSG00000170035</t>
  </si>
  <si>
    <t>UBE2E3 subnetwork</t>
  </si>
  <si>
    <t>0.02015882311445841</t>
  </si>
  <si>
    <t>KEGG_GLIOMA</t>
  </si>
  <si>
    <t>0.02023346281465966</t>
  </si>
  <si>
    <t>MP:0002458</t>
  </si>
  <si>
    <t>abnormal B cell number</t>
  </si>
  <si>
    <t>0.02024549666691027</t>
  </si>
  <si>
    <t>REACTOME_HIV_LIFE_CYCLE</t>
  </si>
  <si>
    <t>0.020323270171653494</t>
  </si>
  <si>
    <t>ENSG00000113387</t>
  </si>
  <si>
    <t>SUB1 subnetwork</t>
  </si>
  <si>
    <t>0.020358811165104972</t>
  </si>
  <si>
    <t>ENSG00000099985</t>
  </si>
  <si>
    <t>OSM subnetwork</t>
  </si>
  <si>
    <t>0.020412555734599862</t>
  </si>
  <si>
    <t>ENSG00000171855</t>
  </si>
  <si>
    <t>IFNB1 subnetwork</t>
  </si>
  <si>
    <t>0.02042394329528513</t>
  </si>
  <si>
    <t>ENSG00000100346</t>
  </si>
  <si>
    <t>CACNA1I subnetwork</t>
  </si>
  <si>
    <t>0.020510556227444292</t>
  </si>
  <si>
    <t>ENSG00000087338</t>
  </si>
  <si>
    <t>GMCL1 subnetwork</t>
  </si>
  <si>
    <t>0.020532671877872152</t>
  </si>
  <si>
    <t>ENSG00000172915</t>
  </si>
  <si>
    <t>NBEA subnetwork</t>
  </si>
  <si>
    <t>0.020615266482368184</t>
  </si>
  <si>
    <t>GO:2000514</t>
  </si>
  <si>
    <t>regulation of CD4-positive, alpha-beta T cell activation</t>
  </si>
  <si>
    <t>0.02065383488448833</t>
  </si>
  <si>
    <t>GO:0005732</t>
  </si>
  <si>
    <t>small nucleolar ribonucleoprotein complex</t>
  </si>
  <si>
    <t>0.020712896660764254</t>
  </si>
  <si>
    <t>MP:0008700</t>
  </si>
  <si>
    <t>decreased interleukin-4 secretion</t>
  </si>
  <si>
    <t>0.020729279464714128</t>
  </si>
  <si>
    <t>REACTOME_INTERFERON_SIGNALING</t>
  </si>
  <si>
    <t>0.020850147554538054</t>
  </si>
  <si>
    <t>ENSG00000120437</t>
  </si>
  <si>
    <t>ACAT2 subnetwork</t>
  </si>
  <si>
    <t>0.020899644579268933</t>
  </si>
  <si>
    <t>MP:0005015</t>
  </si>
  <si>
    <t>increased T cell number</t>
  </si>
  <si>
    <t>0.020900914004156456</t>
  </si>
  <si>
    <t>MP:0005036</t>
  </si>
  <si>
    <t>diarrhea</t>
  </si>
  <si>
    <t>0.020917620300766274</t>
  </si>
  <si>
    <t>ENSG00000107625</t>
  </si>
  <si>
    <t>DDX50 subnetwork</t>
  </si>
  <si>
    <t>0.02100866383713757</t>
  </si>
  <si>
    <t>ENSG00000002822</t>
  </si>
  <si>
    <t>MAD1L1 subnetwork</t>
  </si>
  <si>
    <t>0.02101600165938943</t>
  </si>
  <si>
    <t>MP:0004448</t>
  </si>
  <si>
    <t>abnormal presphenoid bone morphology</t>
  </si>
  <si>
    <t>0.021021011629046255</t>
  </si>
  <si>
    <t>MP:0002161</t>
  </si>
  <si>
    <t>abnormal fertility/fecundity</t>
  </si>
  <si>
    <t>0.021087989620011367</t>
  </si>
  <si>
    <t>MP:0004756</t>
  </si>
  <si>
    <t>abnormal proximal convoluted tubule morphology</t>
  </si>
  <si>
    <t>0.021091615989133845</t>
  </si>
  <si>
    <t>MP:0002743</t>
  </si>
  <si>
    <t>glomerulonephritis</t>
  </si>
  <si>
    <t>0.021213279373705485</t>
  </si>
  <si>
    <t>ENSG00000142611</t>
  </si>
  <si>
    <t>PRDM16 subnetwork</t>
  </si>
  <si>
    <t>0.021221254483439745</t>
  </si>
  <si>
    <t>GO:0006611</t>
  </si>
  <si>
    <t>protein export from nucleus</t>
  </si>
  <si>
    <t>0.021227525656631</t>
  </si>
  <si>
    <t>ENSG00000108424</t>
  </si>
  <si>
    <t>KPNB1 subnetwork</t>
  </si>
  <si>
    <t>0.02129708389544731</t>
  </si>
  <si>
    <t>MP:0002123</t>
  </si>
  <si>
    <t>abnormal hematopoiesis</t>
  </si>
  <si>
    <t>0.02132718143041193</t>
  </si>
  <si>
    <t>REACTOME_JNK_C:JUN_KINASES_PHOSPHORYLATION_AND__ACTIVATION_MEDIATED_BY_ACTIVATED_HUMAN_TAK1</t>
  </si>
  <si>
    <t>0.021486651105955976</t>
  </si>
  <si>
    <t>MP:0010026</t>
  </si>
  <si>
    <t>decreased liver cholesterol level</t>
  </si>
  <si>
    <t>0.021495914661940767</t>
  </si>
  <si>
    <t>ENSG00000132383</t>
  </si>
  <si>
    <t>RPA1 subnetwork</t>
  </si>
  <si>
    <t>0.021511443646831243</t>
  </si>
  <si>
    <t>REACTOME_REGULATION_OF_GLUCOKINASE_BY_GLUCOKINASE_REGULATORY_PROTEIN</t>
  </si>
  <si>
    <t>0.02167754967291626</t>
  </si>
  <si>
    <t>GO:0042393</t>
  </si>
  <si>
    <t>histone binding</t>
  </si>
  <si>
    <t>0.02174233173926465</t>
  </si>
  <si>
    <t>KEGG_PATHWAYS_IN_CANCER</t>
  </si>
  <si>
    <t>0.021853055670921325</t>
  </si>
  <si>
    <t>ENSG00000130520</t>
  </si>
  <si>
    <t>LSM4 subnetwork</t>
  </si>
  <si>
    <t>0.021856488633987786</t>
  </si>
  <si>
    <t>ENSG00000113569</t>
  </si>
  <si>
    <t>NUP155 subnetwork</t>
  </si>
  <si>
    <t>0.0218872848806968</t>
  </si>
  <si>
    <t>MP:0008475</t>
  </si>
  <si>
    <t>intermingled spleen red and white pulp</t>
  </si>
  <si>
    <t>0.021937086830831187</t>
  </si>
  <si>
    <t>ENSG00000144852</t>
  </si>
  <si>
    <t>NR1I2 subnetwork</t>
  </si>
  <si>
    <t>0.022009391241450106</t>
  </si>
  <si>
    <t>MP:0001859</t>
  </si>
  <si>
    <t>kidney inflammation</t>
  </si>
  <si>
    <t>0.0221511308248574</t>
  </si>
  <si>
    <t>ENSG00000173163</t>
  </si>
  <si>
    <t>COMMD1 subnetwork</t>
  </si>
  <si>
    <t>0.022174597700533115</t>
  </si>
  <si>
    <t>ENSG00000073111</t>
  </si>
  <si>
    <t>MCM2 subnetwork</t>
  </si>
  <si>
    <t>0.022174922783382168</t>
  </si>
  <si>
    <t>ENSG00000127948</t>
  </si>
  <si>
    <t>POR subnetwork</t>
  </si>
  <si>
    <t>0.02228369583811793</t>
  </si>
  <si>
    <t>GO:0010212</t>
  </si>
  <si>
    <t>response to ionizing radiation</t>
  </si>
  <si>
    <t>0.022317077552212752</t>
  </si>
  <si>
    <t>GO:0051028</t>
  </si>
  <si>
    <t>mRNA transport</t>
  </si>
  <si>
    <t>0.022334305192059672</t>
  </si>
  <si>
    <t>MP:0010300</t>
  </si>
  <si>
    <t>increased skin tumor incidence</t>
  </si>
  <si>
    <t>0.022428956035662254</t>
  </si>
  <si>
    <t>ENSG00000168811</t>
  </si>
  <si>
    <t>IL12A subnetwork</t>
  </si>
  <si>
    <t>0.022481122453194106</t>
  </si>
  <si>
    <t>MP:0000221</t>
  </si>
  <si>
    <t>decreased leukocyte cell number</t>
  </si>
  <si>
    <t>0.022500575685488917</t>
  </si>
  <si>
    <t>ENSG00000160469</t>
  </si>
  <si>
    <t>BRSK1 subnetwork</t>
  </si>
  <si>
    <t>0.022560198236322514</t>
  </si>
  <si>
    <t>ENSG00000127481</t>
  </si>
  <si>
    <t>UBR4 subnetwork</t>
  </si>
  <si>
    <t>0.022581052379684254</t>
  </si>
  <si>
    <t>GO:0000082</t>
  </si>
  <si>
    <t>G1/S transition of mitotic cell cycle</t>
  </si>
  <si>
    <t>0.022588412383539445</t>
  </si>
  <si>
    <t>KEGG_P53_SIGNALING_PATHWAY</t>
  </si>
  <si>
    <t>0.022761910767662038</t>
  </si>
  <si>
    <t>GO:0005125</t>
  </si>
  <si>
    <t>cytokine activity</t>
  </si>
  <si>
    <t>0.022765235695856027</t>
  </si>
  <si>
    <t>REACTOME_G2M_TRANSITION</t>
  </si>
  <si>
    <t>0.022978106567148094</t>
  </si>
  <si>
    <t>ENSG00000159692</t>
  </si>
  <si>
    <t>CTBP1 subnetwork</t>
  </si>
  <si>
    <t>0.022985169530414358</t>
  </si>
  <si>
    <t>ENSG00000096996</t>
  </si>
  <si>
    <t>IL12RB1 subnetwork</t>
  </si>
  <si>
    <t>0.023005289080765805</t>
  </si>
  <si>
    <t>REACTOME_RESOLUTION_OF_AP_SITES_VIA_THE_SINGLE:NUCLEOTIDE_REPLACEMENT_PATHWAY</t>
  </si>
  <si>
    <t>0.02307256074120943</t>
  </si>
  <si>
    <t>MP:0002401</t>
  </si>
  <si>
    <t>abnormal lymphopoiesis</t>
  </si>
  <si>
    <t>0.02314977222224777</t>
  </si>
  <si>
    <t>REACTOME_BASE:FREE_SUGAR:PHOSPHATE_REMOVAL_VIA_THE_SINGLE:NUCLEOTIDE_REPLACEMENT_PATHWAY</t>
  </si>
  <si>
    <t>0.02315221504065739</t>
  </si>
  <si>
    <t>GO:0006284</t>
  </si>
  <si>
    <t>base-excision repair</t>
  </si>
  <si>
    <t>0.023209297217437086</t>
  </si>
  <si>
    <t>ENSG00000100302</t>
  </si>
  <si>
    <t>RASD2 subnetwork</t>
  </si>
  <si>
    <t>0.023237259058036943</t>
  </si>
  <si>
    <t>MP:0004984</t>
  </si>
  <si>
    <t>increased osteoclast cell number</t>
  </si>
  <si>
    <t>0.02324958529291328</t>
  </si>
  <si>
    <t>ENSG00000178607</t>
  </si>
  <si>
    <t>ERN1 subnetwork</t>
  </si>
  <si>
    <t>0.023282083157519496</t>
  </si>
  <si>
    <t>ENSG00000128340</t>
  </si>
  <si>
    <t>RAC2 subnetwork</t>
  </si>
  <si>
    <t>0.0235035072016789</t>
  </si>
  <si>
    <t>ENSG00000065559</t>
  </si>
  <si>
    <t>MAP2K4 subnetwork</t>
  </si>
  <si>
    <t>0.023513838224746043</t>
  </si>
  <si>
    <t>MP:0009503</t>
  </si>
  <si>
    <t>abnormal mammary gland duct morphology</t>
  </si>
  <si>
    <t>0.023521146306580788</t>
  </si>
  <si>
    <t>ENSG00000147082</t>
  </si>
  <si>
    <t>CCNB3 subnetwork</t>
  </si>
  <si>
    <t>0.023686286865690985</t>
  </si>
  <si>
    <t>GO:0000777</t>
  </si>
  <si>
    <t>condensed chromosome kinetochore</t>
  </si>
  <si>
    <t>0.02376614239617531</t>
  </si>
  <si>
    <t>ENSG00000067560</t>
  </si>
  <si>
    <t>RHOA subnetwork</t>
  </si>
  <si>
    <t>0.02378325108405443</t>
  </si>
  <si>
    <t>REACTOME_MITOTIC_G2:G2M_PHASES</t>
  </si>
  <si>
    <t>0.023787105621965444</t>
  </si>
  <si>
    <t>GO:0043491</t>
  </si>
  <si>
    <t>protein kinase B signaling cascade</t>
  </si>
  <si>
    <t>0.023867321240335696</t>
  </si>
  <si>
    <t>ENSG00000123268</t>
  </si>
  <si>
    <t>ATF1 subnetwork</t>
  </si>
  <si>
    <t>0.023923158452508687</t>
  </si>
  <si>
    <t>GO:0001817</t>
  </si>
  <si>
    <t>regulation of cytokine production</t>
  </si>
  <si>
    <t>0.023941857328319535</t>
  </si>
  <si>
    <t>ENSG00000085415</t>
  </si>
  <si>
    <t>SEH1L subnetwork</t>
  </si>
  <si>
    <t>0.02395778521709836</t>
  </si>
  <si>
    <t>ENSG00000014138</t>
  </si>
  <si>
    <t>POLA2 subnetwork</t>
  </si>
  <si>
    <t>0.02396152757540127</t>
  </si>
  <si>
    <t>ENSG00000095002</t>
  </si>
  <si>
    <t>MSH2 subnetwork</t>
  </si>
  <si>
    <t>0.023986129998145082</t>
  </si>
  <si>
    <t>ENSG00000100852</t>
  </si>
  <si>
    <t>ARHGAP5 subnetwork</t>
  </si>
  <si>
    <t>0.02399470481650303</t>
  </si>
  <si>
    <t>ENSG00000165178</t>
  </si>
  <si>
    <t>ENSG00000165178 subnetwork</t>
  </si>
  <si>
    <t>0.024013703796281472</t>
  </si>
  <si>
    <t>MP:0001272</t>
  </si>
  <si>
    <t>increased metastatic potential</t>
  </si>
  <si>
    <t>0.02406352911957993</t>
  </si>
  <si>
    <t>GO:0000070</t>
  </si>
  <si>
    <t>mitotic sister chromatid segregation</t>
  </si>
  <si>
    <t>0.024067355273356884</t>
  </si>
  <si>
    <t>ENSG00000115289</t>
  </si>
  <si>
    <t>PCGF1 subnetwork</t>
  </si>
  <si>
    <t>0.02410779993113377</t>
  </si>
  <si>
    <t>KEGG_TGF_BETA_SIGNALING_PATHWAY</t>
  </si>
  <si>
    <t>0.024159322617022513</t>
  </si>
  <si>
    <t>ENSG00000173110</t>
  </si>
  <si>
    <t>HSPA6 subnetwork</t>
  </si>
  <si>
    <t>0.024252278133696993</t>
  </si>
  <si>
    <t>GO:0050658</t>
  </si>
  <si>
    <t>RNA transport</t>
  </si>
  <si>
    <t>0.02427100933299995</t>
  </si>
  <si>
    <t>GO:0051236</t>
  </si>
  <si>
    <t>establishment of RNA localization</t>
  </si>
  <si>
    <t>GO:0050657</t>
  </si>
  <si>
    <t>nucleic acid transport</t>
  </si>
  <si>
    <t>MP:0004607</t>
  </si>
  <si>
    <t>abnormal cervical atlas morphology</t>
  </si>
  <si>
    <t>0.024328547243660435</t>
  </si>
  <si>
    <t>GO:0016607</t>
  </si>
  <si>
    <t>nuclear speck</t>
  </si>
  <si>
    <t>0.024345432236615047</t>
  </si>
  <si>
    <t>ENSG00000088926</t>
  </si>
  <si>
    <t>F11 subnetwork</t>
  </si>
  <si>
    <t>0.024364162733610813</t>
  </si>
  <si>
    <t>ENSG00000181690</t>
  </si>
  <si>
    <t>PLAG1 subnetwork</t>
  </si>
  <si>
    <t>0.02443990785819386</t>
  </si>
  <si>
    <t>MP:0000208</t>
  </si>
  <si>
    <t>decreased hematocrit</t>
  </si>
  <si>
    <t>0.024478595103116483</t>
  </si>
  <si>
    <t>MP:0008567</t>
  </si>
  <si>
    <t>decreased interferon-gamma secretion</t>
  </si>
  <si>
    <t>0.02449912992942096</t>
  </si>
  <si>
    <t>ENSG00000171148</t>
  </si>
  <si>
    <t>TADA3 subnetwork</t>
  </si>
  <si>
    <t>0.024543499610756896</t>
  </si>
  <si>
    <t>ENSG00000125755</t>
  </si>
  <si>
    <t>SYMPK subnetwork</t>
  </si>
  <si>
    <t>0.02456706492665288</t>
  </si>
  <si>
    <t>REACTOME_ACTIVATION_OF_ATR_IN_RESPONSE_TO_REPLICATION_STRESS</t>
  </si>
  <si>
    <t>0.024596109109410794</t>
  </si>
  <si>
    <t>GO:0031401</t>
  </si>
  <si>
    <t>positive regulation of protein modification process</t>
  </si>
  <si>
    <t>0.024721751057168704</t>
  </si>
  <si>
    <t>ENSG00000075886</t>
  </si>
  <si>
    <t>TUBA3D subnetwork</t>
  </si>
  <si>
    <t>0.024757251098650315</t>
  </si>
  <si>
    <t>ENSG00000198033</t>
  </si>
  <si>
    <t>TUBA3C subnetwork</t>
  </si>
  <si>
    <t>REACTOME_NUCLEAR_IMPORT_OF_REV_PROTEIN</t>
  </si>
  <si>
    <t>0.024813942131199952</t>
  </si>
  <si>
    <t>GO:0045429</t>
  </si>
  <si>
    <t>positive regulation of nitric oxide biosynthetic process</t>
  </si>
  <si>
    <t>0.024823961002012007</t>
  </si>
  <si>
    <t>ENSG00000111752</t>
  </si>
  <si>
    <t>PHC1 subnetwork</t>
  </si>
  <si>
    <t>0.02492944246959789</t>
  </si>
  <si>
    <t>REACTOME_BASE_EXCISION_REPAIR</t>
  </si>
  <si>
    <t>0.02498003543368244</t>
  </si>
  <si>
    <t>REACTOME_RESOLUTION_OF_ABASIC_SITES_AP_SITES</t>
  </si>
  <si>
    <t>ENSG00000107882</t>
  </si>
  <si>
    <t>SUFU subnetwork</t>
  </si>
  <si>
    <t>0.0250190017177239</t>
  </si>
  <si>
    <t>ENSG00000174775</t>
  </si>
  <si>
    <t>HRAS subnetwork</t>
  </si>
  <si>
    <t>0.025040903426182985</t>
  </si>
  <si>
    <t>ENSG00000134686</t>
  </si>
  <si>
    <t>PHC2 subnetwork</t>
  </si>
  <si>
    <t>0.025100790980876322</t>
  </si>
  <si>
    <t>REACTOME_SIGNALING_BY_ERBB2</t>
  </si>
  <si>
    <t>0.025145639657586198</t>
  </si>
  <si>
    <t>ENSG00000180628</t>
  </si>
  <si>
    <t>PCGF5 subnetwork</t>
  </si>
  <si>
    <t>0.025187852320225836</t>
  </si>
  <si>
    <t>REACTOME_CHROMOSOME_MAINTENANCE</t>
  </si>
  <si>
    <t>0.025258074694395092</t>
  </si>
  <si>
    <t>ENSG00000213024</t>
  </si>
  <si>
    <t>NUP62 subnetwork</t>
  </si>
  <si>
    <t>0.02530297846115056</t>
  </si>
  <si>
    <t>MP:0005459</t>
  </si>
  <si>
    <t>decreased percent body fat</t>
  </si>
  <si>
    <t>0.025305844852843474</t>
  </si>
  <si>
    <t>ENSG00000171150</t>
  </si>
  <si>
    <t>SOCS5 subnetwork</t>
  </si>
  <si>
    <t>0.025429185522821512</t>
  </si>
  <si>
    <t>GO:0051183</t>
  </si>
  <si>
    <t>vitamin transporter activity</t>
  </si>
  <si>
    <t>0.02544340518721004</t>
  </si>
  <si>
    <t>MP:0000696</t>
  </si>
  <si>
    <t>abnormal Peyer's patch morphology</t>
  </si>
  <si>
    <t>0.025459121277474874</t>
  </si>
  <si>
    <t>ENSG00000105173</t>
  </si>
  <si>
    <t>CCNE1 subnetwork</t>
  </si>
  <si>
    <t>0.02548308399998958</t>
  </si>
  <si>
    <t>ENSG00000168066</t>
  </si>
  <si>
    <t>SF1 subnetwork</t>
  </si>
  <si>
    <t>0.025593570507004455</t>
  </si>
  <si>
    <t>GO:0019901</t>
  </si>
  <si>
    <t>protein kinase binding</t>
  </si>
  <si>
    <t>0.02564825200374341</t>
  </si>
  <si>
    <t>GO:0031519</t>
  </si>
  <si>
    <t>PcG protein complex</t>
  </si>
  <si>
    <t>0.025843175570610416</t>
  </si>
  <si>
    <t>ENSG00000175216</t>
  </si>
  <si>
    <t>CKAP5 subnetwork</t>
  </si>
  <si>
    <t>0.02589797360301154</t>
  </si>
  <si>
    <t>REACTOME_FACTORS_INVOLVED_IN_MEGAKARYOCYTE_DEVELOPMENT_AND_PLATELET_PRODUCTION</t>
  </si>
  <si>
    <t>0.025928278496134934</t>
  </si>
  <si>
    <t>ENSG00000171223</t>
  </si>
  <si>
    <t>JUNB subnetwork</t>
  </si>
  <si>
    <t>0.025957202706524473</t>
  </si>
  <si>
    <t>GO:0002293</t>
  </si>
  <si>
    <t>alpha-beta T cell differentiation involved in immune response</t>
  </si>
  <si>
    <t>0.02609627086054898</t>
  </si>
  <si>
    <t>GO:0002287</t>
  </si>
  <si>
    <t>alpha-beta T cell activation involved in immune response</t>
  </si>
  <si>
    <t>MP:0006379</t>
  </si>
  <si>
    <t>abnormal spermatocyte morphology</t>
  </si>
  <si>
    <t>0.026150600405758027</t>
  </si>
  <si>
    <t>ENSG00000173889</t>
  </si>
  <si>
    <t>PHC3 subnetwork</t>
  </si>
  <si>
    <t>0.026180516432339738</t>
  </si>
  <si>
    <t>ENSG00000111530</t>
  </si>
  <si>
    <t>CAND1 subnetwork</t>
  </si>
  <si>
    <t>0.026192676349609683</t>
  </si>
  <si>
    <t>MP:0002451</t>
  </si>
  <si>
    <t>abnormal macrophage physiology</t>
  </si>
  <si>
    <t>0.026208498922395154</t>
  </si>
  <si>
    <t>ENSG00000169249</t>
  </si>
  <si>
    <t>ZRSR2 subnetwork</t>
  </si>
  <si>
    <t>0.02620947498719815</t>
  </si>
  <si>
    <t>ENSG00000139613</t>
  </si>
  <si>
    <t>SMARCC2 subnetwork</t>
  </si>
  <si>
    <t>0.026256438067334964</t>
  </si>
  <si>
    <t>REACTOME_INNATE_IMMUNE_SYSTEM</t>
  </si>
  <si>
    <t>0.02631220026283014</t>
  </si>
  <si>
    <t>ENSG00000101017</t>
  </si>
  <si>
    <t>CD40 subnetwork</t>
  </si>
  <si>
    <t>0.026425252739848484</t>
  </si>
  <si>
    <t>ENSG00000179051</t>
  </si>
  <si>
    <t>RCC2 subnetwork</t>
  </si>
  <si>
    <t>0.026425620181993695</t>
  </si>
  <si>
    <t>REACTOME_MITOTIC_M:MG1_PHASES</t>
  </si>
  <si>
    <t>0.02645999179589109</t>
  </si>
  <si>
    <t>REACTOME_EXTENSION_OF_TELOMERES</t>
  </si>
  <si>
    <t>0.026540608913236775</t>
  </si>
  <si>
    <t>MP:0003702</t>
  </si>
  <si>
    <t>abnormal chromosome morphology</t>
  </si>
  <si>
    <t>0.026578060421159306</t>
  </si>
  <si>
    <t>MP:0002429</t>
  </si>
  <si>
    <t>abnormal blood cell morphology/development</t>
  </si>
  <si>
    <t>0.026677474312828547</t>
  </si>
  <si>
    <t>ENSG00000025800</t>
  </si>
  <si>
    <t>KPNA6 subnetwork</t>
  </si>
  <si>
    <t>0.026747955699596638</t>
  </si>
  <si>
    <t>ENSG00000010030</t>
  </si>
  <si>
    <t>ETV7 subnetwork</t>
  </si>
  <si>
    <t>0.026871337860336117</t>
  </si>
  <si>
    <t>GO:0016363</t>
  </si>
  <si>
    <t>nuclear matrix</t>
  </si>
  <si>
    <t>0.026904101946530024</t>
  </si>
  <si>
    <t>REACTOME_SIGNALING_BY_PDGF</t>
  </si>
  <si>
    <t>0.027004340113816836</t>
  </si>
  <si>
    <t>ENSG00000124535</t>
  </si>
  <si>
    <t>WRNIP1 subnetwork</t>
  </si>
  <si>
    <t>0.02705367699375989</t>
  </si>
  <si>
    <t>ENSG00000105401</t>
  </si>
  <si>
    <t>CDC37 subnetwork</t>
  </si>
  <si>
    <t>0.02709171319923625</t>
  </si>
  <si>
    <t>REACTOME_CD28_DEPENDENT_PI3KAKT_SIGNALING</t>
  </si>
  <si>
    <t>0.027109409870534885</t>
  </si>
  <si>
    <t>REACTOME_DOUBLE:STRAND_BREAK_REPAIR</t>
  </si>
  <si>
    <t>0.027133574207234383</t>
  </si>
  <si>
    <t>ENSG00000185338</t>
  </si>
  <si>
    <t>SOCS1 subnetwork</t>
  </si>
  <si>
    <t>0.027167240677115956</t>
  </si>
  <si>
    <t>MP:0005565</t>
  </si>
  <si>
    <t>increased blood urea nitrogen level</t>
  </si>
  <si>
    <t>0.027280811707712835</t>
  </si>
  <si>
    <t>MP:0000218</t>
  </si>
  <si>
    <t>increased leukocyte cell number</t>
  </si>
  <si>
    <t>0.02731297666212201</t>
  </si>
  <si>
    <t>ENSG00000132669</t>
  </si>
  <si>
    <t>RIN2 subnetwork</t>
  </si>
  <si>
    <t>0.02737532035947147</t>
  </si>
  <si>
    <t>ENSG00000213923</t>
  </si>
  <si>
    <t>CSNK1E subnetwork</t>
  </si>
  <si>
    <t>0.027463476453307278</t>
  </si>
  <si>
    <t>ENSG00000159459</t>
  </si>
  <si>
    <t>UBR1 subnetwork</t>
  </si>
  <si>
    <t>0.027538124850655522</t>
  </si>
  <si>
    <t>MP:0008565</t>
  </si>
  <si>
    <t>decreased interferon-beta secretion</t>
  </si>
  <si>
    <t>0.0276733701327058</t>
  </si>
  <si>
    <t>ENSG00000175054</t>
  </si>
  <si>
    <t>ATR subnetwork</t>
  </si>
  <si>
    <t>0.027676131533167635</t>
  </si>
  <si>
    <t>MP:0004510</t>
  </si>
  <si>
    <t>myositis</t>
  </si>
  <si>
    <t>0.027683348367580574</t>
  </si>
  <si>
    <t>ENSG00000109971</t>
  </si>
  <si>
    <t>HSPA8 subnetwork</t>
  </si>
  <si>
    <t>0.027786345987350056</t>
  </si>
  <si>
    <t>MP:0001175</t>
  </si>
  <si>
    <t>abnormal lung morphology</t>
  </si>
  <si>
    <t>0.027786732029301278</t>
  </si>
  <si>
    <t>GO:0051019</t>
  </si>
  <si>
    <t>mitogen-activated protein kinase binding</t>
  </si>
  <si>
    <t>0.02790820533508746</t>
  </si>
  <si>
    <t>MP:0005616</t>
  </si>
  <si>
    <t>decreased susceptibility to type IV hypersensitivity reaction</t>
  </si>
  <si>
    <t>0.0279089722547707</t>
  </si>
  <si>
    <t>GO:0016278</t>
  </si>
  <si>
    <t>lysine N-methyltransferase activity</t>
  </si>
  <si>
    <t>0.027956897591795666</t>
  </si>
  <si>
    <t>GO:0016279</t>
  </si>
  <si>
    <t>protein-lysine N-methyltransferase activity</t>
  </si>
  <si>
    <t>ENSG00000138750</t>
  </si>
  <si>
    <t>NUP54 subnetwork</t>
  </si>
  <si>
    <t>0.028091080487943454</t>
  </si>
  <si>
    <t>GO:0018024</t>
  </si>
  <si>
    <t>histone-lysine N-methyltransferase activity</t>
  </si>
  <si>
    <t>0.02812291067020814</t>
  </si>
  <si>
    <t>MP:0002021</t>
  </si>
  <si>
    <t>increased incidence of induced tumors</t>
  </si>
  <si>
    <t>0.028124098009834255</t>
  </si>
  <si>
    <t>ENSG00000132467</t>
  </si>
  <si>
    <t>UTP3 subnetwork</t>
  </si>
  <si>
    <t>0.028236449425257545</t>
  </si>
  <si>
    <t>ENSG00000141564</t>
  </si>
  <si>
    <t>RPTOR subnetwork</t>
  </si>
  <si>
    <t>0.028249432539571427</t>
  </si>
  <si>
    <t>ENSG00000162869</t>
  </si>
  <si>
    <t>PPP1R21 subnetwork</t>
  </si>
  <si>
    <t>0.02826855272340147</t>
  </si>
  <si>
    <t>ENSG00000120156</t>
  </si>
  <si>
    <t>TEK subnetwork</t>
  </si>
  <si>
    <t>0.028306602637512734</t>
  </si>
  <si>
    <t>MP:0001881</t>
  </si>
  <si>
    <t>abnormal mammary gland physiology</t>
  </si>
  <si>
    <t>0.028323737366806347</t>
  </si>
  <si>
    <t>ENSG00000072401</t>
  </si>
  <si>
    <t>UBE2D1 subnetwork</t>
  </si>
  <si>
    <t>0.02854985923500368</t>
  </si>
  <si>
    <t>GO:0043014</t>
  </si>
  <si>
    <t>alpha-tubulin binding</t>
  </si>
  <si>
    <t>0.028618295317079462</t>
  </si>
  <si>
    <t>MP:0008553</t>
  </si>
  <si>
    <t>increased circulating tumor necrosis factor level</t>
  </si>
  <si>
    <t>0.02865887061944396</t>
  </si>
  <si>
    <t>ENSG00000154767</t>
  </si>
  <si>
    <t>XPC subnetwork</t>
  </si>
  <si>
    <t>0.028666165456655616</t>
  </si>
  <si>
    <t>GO:0006144</t>
  </si>
  <si>
    <t>purine base metabolic process</t>
  </si>
  <si>
    <t>0.02866642498844923</t>
  </si>
  <si>
    <t>GO:0045622</t>
  </si>
  <si>
    <t>regulation of T-helper cell differentiation</t>
  </si>
  <si>
    <t>0.02871848947014326</t>
  </si>
  <si>
    <t>ENSG00000119699</t>
  </si>
  <si>
    <t>TGFB3 subnetwork</t>
  </si>
  <si>
    <t>0.028798339875864644</t>
  </si>
  <si>
    <t>REACTOME_TRANSPORT_OF_RIBONUCLEOPROTEINS_INTO_THE_HOST_NUCLEUS</t>
  </si>
  <si>
    <t>0.02886258521680936</t>
  </si>
  <si>
    <t>ENSG00000204390</t>
  </si>
  <si>
    <t>HSPA1L subnetwork</t>
  </si>
  <si>
    <t>0.02889815903262532</t>
  </si>
  <si>
    <t>ENSG00000112576</t>
  </si>
  <si>
    <t>CCND3 subnetwork</t>
  </si>
  <si>
    <t>0.028909664726966867</t>
  </si>
  <si>
    <t>GO:0006403</t>
  </si>
  <si>
    <t>RNA localization</t>
  </si>
  <si>
    <t>0.029036353295692322</t>
  </si>
  <si>
    <t>ENSG00000196072</t>
  </si>
  <si>
    <t>BLOC1S2 subnetwork</t>
  </si>
  <si>
    <t>0.029079146355124433</t>
  </si>
  <si>
    <t>ENSG00000113712</t>
  </si>
  <si>
    <t>CSNK1A1 subnetwork</t>
  </si>
  <si>
    <t>0.029112325019546307</t>
  </si>
  <si>
    <t>GO:0006954</t>
  </si>
  <si>
    <t>inflammatory response</t>
  </si>
  <si>
    <t>0.029125354263815562</t>
  </si>
  <si>
    <t>ENSG00000071462</t>
  </si>
  <si>
    <t>WBSCR22 subnetwork</t>
  </si>
  <si>
    <t>0.0291326064410702</t>
  </si>
  <si>
    <t>ENSG00000007866</t>
  </si>
  <si>
    <t>TEAD3 subnetwork</t>
  </si>
  <si>
    <t>0.029216966823507908</t>
  </si>
  <si>
    <t>KEGG_BASE_EXCISION_REPAIR</t>
  </si>
  <si>
    <t>0.029218933871488016</t>
  </si>
  <si>
    <t>ENSG00000173039</t>
  </si>
  <si>
    <t>RELA subnetwork</t>
  </si>
  <si>
    <t>0.029220753852435943</t>
  </si>
  <si>
    <t>MP:0002492</t>
  </si>
  <si>
    <t>decreased IgE level</t>
  </si>
  <si>
    <t>0.029336011872485156</t>
  </si>
  <si>
    <t>REACTOME_HEXOSE_TRANSPORT</t>
  </si>
  <si>
    <t>0.029445653471520054</t>
  </si>
  <si>
    <t>MP:0008133</t>
  </si>
  <si>
    <t>decreased Peyer's patch number</t>
  </si>
  <si>
    <t>0.029490493792176126</t>
  </si>
  <si>
    <t>ENSG00000177169</t>
  </si>
  <si>
    <t>ULK1 subnetwork</t>
  </si>
  <si>
    <t>0.02950273507838534</t>
  </si>
  <si>
    <t>REACTOME_INSULIN_RECEPTOR_SIGNALLING_CASCADE</t>
  </si>
  <si>
    <t>0.02951748377385313</t>
  </si>
  <si>
    <t>GO:0006275</t>
  </si>
  <si>
    <t>regulation of DNA replication</t>
  </si>
  <si>
    <t>0.02955867539421076</t>
  </si>
  <si>
    <t>MP:0005666</t>
  </si>
  <si>
    <t>abnormal adipose tissue physiology</t>
  </si>
  <si>
    <t>0.02966327284134326</t>
  </si>
  <si>
    <t>MP:0010875</t>
  </si>
  <si>
    <t>increased bone volume</t>
  </si>
  <si>
    <t>0.02973896914834394</t>
  </si>
  <si>
    <t>GO:0006917</t>
  </si>
  <si>
    <t>induction of apoptosis</t>
  </si>
  <si>
    <t>0.0297512385440606</t>
  </si>
  <si>
    <t>GO:0045428</t>
  </si>
  <si>
    <t>regulation of nitric oxide biosynthetic process</t>
  </si>
  <si>
    <t>0.029820973559104864</t>
  </si>
  <si>
    <t>ENSG00000116350</t>
  </si>
  <si>
    <t>SRSF4 subnetwork</t>
  </si>
  <si>
    <t>0.029824635572103533</t>
  </si>
  <si>
    <t>MP:0008476</t>
  </si>
  <si>
    <t>increased spleen red pulp amount</t>
  </si>
  <si>
    <t>0.029848764634798016</t>
  </si>
  <si>
    <t>ENSG00000100395</t>
  </si>
  <si>
    <t>L3MBTL2 subnetwork</t>
  </si>
  <si>
    <t>0.0299447652612947</t>
  </si>
  <si>
    <t>ENSG00000092208</t>
  </si>
  <si>
    <t>GEMIN2 subnetwork</t>
  </si>
  <si>
    <t>0.029945896969286075</t>
  </si>
  <si>
    <t>MP:0000334</t>
  </si>
  <si>
    <t>decreased granulocyte number</t>
  </si>
  <si>
    <t>0.0299796078433847</t>
  </si>
  <si>
    <t>ENSG00000100906</t>
  </si>
  <si>
    <t>NFKBIA subnetwork</t>
  </si>
  <si>
    <t>0.029999308355384252</t>
  </si>
  <si>
    <t>ENSG00000156374</t>
  </si>
  <si>
    <t>PCGF6 subnetwork</t>
  </si>
  <si>
    <t>0.030014716393281723</t>
  </si>
  <si>
    <t>ENSG00000177606</t>
  </si>
  <si>
    <t>JUN subnetwork</t>
  </si>
  <si>
    <t>0.030111898393291193</t>
  </si>
  <si>
    <t>ENSG00000169251</t>
  </si>
  <si>
    <t>NMD3 subnetwork</t>
  </si>
  <si>
    <t>0.03020503335536389</t>
  </si>
  <si>
    <t>MP:0003724</t>
  </si>
  <si>
    <t>increased susceptibility to induced arthritis</t>
  </si>
  <si>
    <t>0.030226634156048017</t>
  </si>
  <si>
    <t>GO:0035064</t>
  </si>
  <si>
    <t>methylated histone residue binding</t>
  </si>
  <si>
    <t>0.03029815020895301</t>
  </si>
  <si>
    <t>GO:0035710</t>
  </si>
  <si>
    <t>CD4-positive, alpha-beta T cell activation</t>
  </si>
  <si>
    <t>0.030366016924397554</t>
  </si>
  <si>
    <t>ENSG00000204389</t>
  </si>
  <si>
    <t>HSPA1A subnetwork</t>
  </si>
  <si>
    <t>0.03040429895665627</t>
  </si>
  <si>
    <t>ENSG00000212866</t>
  </si>
  <si>
    <t>HSPA1B subnetwork</t>
  </si>
  <si>
    <t>ENSG00000215292</t>
  </si>
  <si>
    <t>ENSG00000215292 subnetwork</t>
  </si>
  <si>
    <t>ENSG00000204388</t>
  </si>
  <si>
    <t>ENSG00000212860</t>
  </si>
  <si>
    <t>ENSG00000212860 subnetwork</t>
  </si>
  <si>
    <t>MP:0011097</t>
  </si>
  <si>
    <t>complete embryonic lethality before turning of embryo</t>
  </si>
  <si>
    <t>0.030503208255403036</t>
  </si>
  <si>
    <t>MP:0008499</t>
  </si>
  <si>
    <t>increased IgG1 level</t>
  </si>
  <si>
    <t>0.030796957032694233</t>
  </si>
  <si>
    <t>ENSG00000175595</t>
  </si>
  <si>
    <t>ERCC4 subnetwork</t>
  </si>
  <si>
    <t>0.03081190389410398</t>
  </si>
  <si>
    <t>GO:0012502</t>
  </si>
  <si>
    <t>induction of programmed cell death</t>
  </si>
  <si>
    <t>0.030864316772553267</t>
  </si>
  <si>
    <t>ENSG00000125740</t>
  </si>
  <si>
    <t>FOSB subnetwork</t>
  </si>
  <si>
    <t>0.030906820966121303</t>
  </si>
  <si>
    <t>GO:0000289</t>
  </si>
  <si>
    <t>nuclear-transcribed mRNA poly(A) tail shortening</t>
  </si>
  <si>
    <t>0.03093823617580957</t>
  </si>
  <si>
    <t>ENSG00000163528</t>
  </si>
  <si>
    <t>CHCHD4 subnetwork</t>
  </si>
  <si>
    <t>0.030954268372699358</t>
  </si>
  <si>
    <t>ENSG00000109332</t>
  </si>
  <si>
    <t>UBE2D3 subnetwork</t>
  </si>
  <si>
    <t>0.030984863244521845</t>
  </si>
  <si>
    <t>GO:0043367</t>
  </si>
  <si>
    <t>CD4-positive, alpha-beta T cell differentiation</t>
  </si>
  <si>
    <t>0.031091472259069927</t>
  </si>
  <si>
    <t>ENSG00000157020</t>
  </si>
  <si>
    <t>SEC13 subnetwork</t>
  </si>
  <si>
    <t>0.031097370530509674</t>
  </si>
  <si>
    <t>ENSG00000100297</t>
  </si>
  <si>
    <t>MCM5 subnetwork</t>
  </si>
  <si>
    <t>0.031102353075533037</t>
  </si>
  <si>
    <t>ENSG00000112312</t>
  </si>
  <si>
    <t>GMNN subnetwork</t>
  </si>
  <si>
    <t>0.03112114374097628</t>
  </si>
  <si>
    <t>ENSG00000113889</t>
  </si>
  <si>
    <t>KNG1 subnetwork</t>
  </si>
  <si>
    <t>0.031175309641360015</t>
  </si>
  <si>
    <t>ENSG00000120738</t>
  </si>
  <si>
    <t>EGR1 subnetwork</t>
  </si>
  <si>
    <t>0.03118467050949316</t>
  </si>
  <si>
    <t>REACTOME_VPR:MEDIATED_NUCLEAR_IMPORT_OF_PICS</t>
  </si>
  <si>
    <t>0.03133979337941223</t>
  </si>
  <si>
    <t>ENSG00000184486</t>
  </si>
  <si>
    <t>POU3F2 subnetwork</t>
  </si>
  <si>
    <t>0.03134743059678562</t>
  </si>
  <si>
    <t>ENSG00000167986</t>
  </si>
  <si>
    <t>DDB1 subnetwork</t>
  </si>
  <si>
    <t>0.03143372092434772</t>
  </si>
  <si>
    <t>ENSG00000131711</t>
  </si>
  <si>
    <t>MAP1B subnetwork</t>
  </si>
  <si>
    <t>0.03146919993614037</t>
  </si>
  <si>
    <t>GO:0019221</t>
  </si>
  <si>
    <t>cytokine-mediated signaling pathway</t>
  </si>
  <si>
    <t>0.03149815325575345</t>
  </si>
  <si>
    <t>ENSG00000150455</t>
  </si>
  <si>
    <t>TIRAP subnetwork</t>
  </si>
  <si>
    <t>0.03162530066591414</t>
  </si>
  <si>
    <t>GO:0042770</t>
  </si>
  <si>
    <t>signal transduction in response to DNA damage</t>
  </si>
  <si>
    <t>0.031778889904328735</t>
  </si>
  <si>
    <t>ENSG00000087274</t>
  </si>
  <si>
    <t>ADD1 subnetwork</t>
  </si>
  <si>
    <t>0.031826573452734506</t>
  </si>
  <si>
    <t>ENSG00000134453</t>
  </si>
  <si>
    <t>RBM17 subnetwork</t>
  </si>
  <si>
    <t>0.03186213087562972</t>
  </si>
  <si>
    <t>MP:0002642</t>
  </si>
  <si>
    <t>anisocytosis</t>
  </si>
  <si>
    <t>0.031943417860179145</t>
  </si>
  <si>
    <t>REACTOME_CYCLIN_ACDK2:ASSOCIATED_EVENTS_AT_S_PHASE_ENTRY</t>
  </si>
  <si>
    <t>0.03201163661282402</t>
  </si>
  <si>
    <t>GO:0000819</t>
  </si>
  <si>
    <t>sister chromatid segregation</t>
  </si>
  <si>
    <t>0.0320290877955345</t>
  </si>
  <si>
    <t>ENSG00000122778</t>
  </si>
  <si>
    <t>KIAA1549 subnetwork</t>
  </si>
  <si>
    <t>0.032155752772958096</t>
  </si>
  <si>
    <t>MP:0005508</t>
  </si>
  <si>
    <t>abnormal skeleton morphology</t>
  </si>
  <si>
    <t>0.03224932862169425</t>
  </si>
  <si>
    <t>ENSG00000102580</t>
  </si>
  <si>
    <t>DNAJC3 subnetwork</t>
  </si>
  <si>
    <t>0.03225652686095587</t>
  </si>
  <si>
    <t>GO:0033674</t>
  </si>
  <si>
    <t>positive regulation of kinase activity</t>
  </si>
  <si>
    <t>0.03225792689362177</t>
  </si>
  <si>
    <t>ENSG00000137947</t>
  </si>
  <si>
    <t>GTF2B subnetwork</t>
  </si>
  <si>
    <t>0.03237896467238879</t>
  </si>
  <si>
    <t>MP:0001846</t>
  </si>
  <si>
    <t>increased inflammatory response</t>
  </si>
  <si>
    <t>0.032385434790305916</t>
  </si>
  <si>
    <t>MP:0011104</t>
  </si>
  <si>
    <t>partial embryonic lethality before implantation</t>
  </si>
  <si>
    <t>0.03253090467654263</t>
  </si>
  <si>
    <t>ENSG00000124357</t>
  </si>
  <si>
    <t>NAGK subnetwork</t>
  </si>
  <si>
    <t>0.03259398068842395</t>
  </si>
  <si>
    <t>ENSG00000172572</t>
  </si>
  <si>
    <t>PDE3A subnetwork</t>
  </si>
  <si>
    <t>0.03262046900220878</t>
  </si>
  <si>
    <t>ENSG00000170142</t>
  </si>
  <si>
    <t>UBE2E1 subnetwork</t>
  </si>
  <si>
    <t>0.032622463056650765</t>
  </si>
  <si>
    <t>GO:0043372</t>
  </si>
  <si>
    <t>positive regulation of CD4-positive, alpha-beta T cell differentiation</t>
  </si>
  <si>
    <t>0.03268589353299919</t>
  </si>
  <si>
    <t>GO:2000516</t>
  </si>
  <si>
    <t>positive regulation of CD4-positive, alpha-beta T cell activation</t>
  </si>
  <si>
    <t>ENSG00000206406</t>
  </si>
  <si>
    <t>CSNK2B subnetwork</t>
  </si>
  <si>
    <t>0.03271909584747558</t>
  </si>
  <si>
    <t>ENSG00000206300</t>
  </si>
  <si>
    <t>ENSG00000206300 subnetwork</t>
  </si>
  <si>
    <t>ENSG00000204435</t>
  </si>
  <si>
    <t>ENSG00000117020</t>
  </si>
  <si>
    <t>AKT3 subnetwork</t>
  </si>
  <si>
    <t>0.03277756993567365</t>
  </si>
  <si>
    <t>ENSG00000215301</t>
  </si>
  <si>
    <t>DDX3X subnetwork</t>
  </si>
  <si>
    <t>0.03279370199043745</t>
  </si>
  <si>
    <t>ENSG00000079335</t>
  </si>
  <si>
    <t>CDC14A subnetwork</t>
  </si>
  <si>
    <t>0.03282107818707918</t>
  </si>
  <si>
    <t>MP:0005153</t>
  </si>
  <si>
    <t>abnormal B cell proliferation</t>
  </si>
  <si>
    <t>0.03304277312811916</t>
  </si>
  <si>
    <t>GO:0046637</t>
  </si>
  <si>
    <t>regulation of alpha-beta T cell differentiation</t>
  </si>
  <si>
    <t>0.03304526696036919</t>
  </si>
  <si>
    <t>GO:0051168</t>
  </si>
  <si>
    <t>nuclear export</t>
  </si>
  <si>
    <t>0.03316380819781328</t>
  </si>
  <si>
    <t>GO:0034399</t>
  </si>
  <si>
    <t>nuclear periphery</t>
  </si>
  <si>
    <t>0.03322292656180318</t>
  </si>
  <si>
    <t>REACTOME_EXPORT_OF_VIRAL_RIBONUCLEOPROTEINS_FROM_NUCLEUS</t>
  </si>
  <si>
    <t>0.033255025276453895</t>
  </si>
  <si>
    <t>MP:0003057</t>
  </si>
  <si>
    <t>abnormal epicardium morphology</t>
  </si>
  <si>
    <t>0.033316165786455465</t>
  </si>
  <si>
    <t>MP:0005450</t>
  </si>
  <si>
    <t>abnormal energy expenditure</t>
  </si>
  <si>
    <t>0.03332581765213178</t>
  </si>
  <si>
    <t>ENSG00000136936</t>
  </si>
  <si>
    <t>XPA subnetwork</t>
  </si>
  <si>
    <t>0.03341016066060437</t>
  </si>
  <si>
    <t>ENSG00000135968</t>
  </si>
  <si>
    <t>GCC2 subnetwork</t>
  </si>
  <si>
    <t>0.03342917017634773</t>
  </si>
  <si>
    <t>MP:0004893</t>
  </si>
  <si>
    <t>decreased adiponectin level</t>
  </si>
  <si>
    <t>0.033451333203721074</t>
  </si>
  <si>
    <t>GO:0000795</t>
  </si>
  <si>
    <t>synaptonemal complex</t>
  </si>
  <si>
    <t>0.033553249938912254</t>
  </si>
  <si>
    <t>ENSG00000089234</t>
  </si>
  <si>
    <t>BRAP subnetwork</t>
  </si>
  <si>
    <t>0.03355870387725953</t>
  </si>
  <si>
    <t>ENSG00000108469</t>
  </si>
  <si>
    <t>RECQL5 subnetwork</t>
  </si>
  <si>
    <t>0.033628937945371314</t>
  </si>
  <si>
    <t>KEGG_TYPE_II_DIABETES_MELLITUS</t>
  </si>
  <si>
    <t>0.03366336153996268</t>
  </si>
  <si>
    <t>MP:0008502</t>
  </si>
  <si>
    <t>increased IgG3 level</t>
  </si>
  <si>
    <t>0.0336678861746241</t>
  </si>
  <si>
    <t>REACTOME_TRAF6_MEDIATED_INDUCTION_OF_TAK1_COMPLEX</t>
  </si>
  <si>
    <t>0.03368855697912939</t>
  </si>
  <si>
    <t>REACTOME_IRAK2_MEDIATED_ACTIVATION_OF_TAK1_COMPLEX</t>
  </si>
  <si>
    <t>ENSG00000099901</t>
  </si>
  <si>
    <t>RANBP1 subnetwork</t>
  </si>
  <si>
    <t>0.03375422179594276</t>
  </si>
  <si>
    <t>MP:0008560</t>
  </si>
  <si>
    <t>increased tumor necrosis factor secretion</t>
  </si>
  <si>
    <t>0.03376531243399383</t>
  </si>
  <si>
    <t>MP:0005399</t>
  </si>
  <si>
    <t>increased susceptibility to fungal infection</t>
  </si>
  <si>
    <t>0.033909519926366025</t>
  </si>
  <si>
    <t>MP:0004816</t>
  </si>
  <si>
    <t>abnormal class switch recombination</t>
  </si>
  <si>
    <t>0.03392577058360313</t>
  </si>
  <si>
    <t>REACTOME_FGFR3C_LIGAND_BINDING_AND_ACTIVATION</t>
  </si>
  <si>
    <t>0.03396834645548771</t>
  </si>
  <si>
    <t>REACTOME_FGFR3_LIGAND_BINDING_AND_ACTIVATION</t>
  </si>
  <si>
    <t>ENSG00000110107</t>
  </si>
  <si>
    <t>PRPF19 subnetwork</t>
  </si>
  <si>
    <t>0.03415285642982957</t>
  </si>
  <si>
    <t>GO:0031123</t>
  </si>
  <si>
    <t>RNA 3'-end processing</t>
  </si>
  <si>
    <t>0.03423577842073974</t>
  </si>
  <si>
    <t>GO:0006402</t>
  </si>
  <si>
    <t>mRNA catabolic process</t>
  </si>
  <si>
    <t>0.03425267731283991</t>
  </si>
  <si>
    <t>GO:0008170</t>
  </si>
  <si>
    <t>N-methyltransferase activity</t>
  </si>
  <si>
    <t>0.0342958644286044</t>
  </si>
  <si>
    <t>MP:0009541</t>
  </si>
  <si>
    <t>increased thymocyte apoptosis</t>
  </si>
  <si>
    <t>0.034479158963820054</t>
  </si>
  <si>
    <t>ENSG00000205937</t>
  </si>
  <si>
    <t>RNPS1 subnetwork</t>
  </si>
  <si>
    <t>0.0344962103607869</t>
  </si>
  <si>
    <t>GO:0042508</t>
  </si>
  <si>
    <t>tyrosine phosphorylation of Stat1 protein</t>
  </si>
  <si>
    <t>0.03458080493966321</t>
  </si>
  <si>
    <t>MP:0002957</t>
  </si>
  <si>
    <t>intestinal adenocarcinoma</t>
  </si>
  <si>
    <t>0.034591369793574425</t>
  </si>
  <si>
    <t>GO:0019207</t>
  </si>
  <si>
    <t>kinase regulator activity</t>
  </si>
  <si>
    <t>0.03461628000936372</t>
  </si>
  <si>
    <t>ENSG00000167325</t>
  </si>
  <si>
    <t>RRM1 subnetwork</t>
  </si>
  <si>
    <t>0.03466227374027937</t>
  </si>
  <si>
    <t>ENSG00000125870</t>
  </si>
  <si>
    <t>SNRPB2 subnetwork</t>
  </si>
  <si>
    <t>0.034663847418131416</t>
  </si>
  <si>
    <t>REACTOME_PROCESSING_OF_CAPPED_INTRON:CONTAINING_PRE:MRNA</t>
  </si>
  <si>
    <t>0.0347250692977613</t>
  </si>
  <si>
    <t>ENSG00000164342</t>
  </si>
  <si>
    <t>TLR3 subnetwork</t>
  </si>
  <si>
    <t>0.034785708073489276</t>
  </si>
  <si>
    <t>ENSG00000061936</t>
  </si>
  <si>
    <t>SFSWAP subnetwork</t>
  </si>
  <si>
    <t>0.03479821005988408</t>
  </si>
  <si>
    <t>MP:0002467</t>
  </si>
  <si>
    <t>impaired neutrophil phagocytosis</t>
  </si>
  <si>
    <t>0.034872136023370755</t>
  </si>
  <si>
    <t>GO:0042054</t>
  </si>
  <si>
    <t>histone methyltransferase activity</t>
  </si>
  <si>
    <t>0.03488949834031571</t>
  </si>
  <si>
    <t>MP:0002594</t>
  </si>
  <si>
    <t>low mean erythrocyte cell number</t>
  </si>
  <si>
    <t>0.034952920194114584</t>
  </si>
  <si>
    <t>ENSG00000147065</t>
  </si>
  <si>
    <t>MSN subnetwork</t>
  </si>
  <si>
    <t>0.034957986965832154</t>
  </si>
  <si>
    <t>MP:0001680</t>
  </si>
  <si>
    <t>abnormal mesoderm development</t>
  </si>
  <si>
    <t>0.03496586525852065</t>
  </si>
  <si>
    <t>MP:0001927</t>
  </si>
  <si>
    <t>abnormal estrous cycle</t>
  </si>
  <si>
    <t>0.03508178371109989</t>
  </si>
  <si>
    <t>MP:0001121</t>
  </si>
  <si>
    <t>uterus hypoplasia</t>
  </si>
  <si>
    <t>0.03512732987504908</t>
  </si>
  <si>
    <t>ENSG00000147905</t>
  </si>
  <si>
    <t>ZCCHC7 subnetwork</t>
  </si>
  <si>
    <t>0.03516166775769972</t>
  </si>
  <si>
    <t>ENSG00000173757</t>
  </si>
  <si>
    <t>STAT5B subnetwork</t>
  </si>
  <si>
    <t>0.03517931326505134</t>
  </si>
  <si>
    <t>REACTOME_RESOLUTION_OF_AP_SITES_VIA_THE_MULTIPLE:NUCLEOTIDE_PATCH_REPLACEMENT_PATHWAY</t>
  </si>
  <si>
    <t>0.0351963242193206</t>
  </si>
  <si>
    <t>REACTOME_REMOVAL_OF_DNA_PATCH_CONTAINING_ABASIC_RESIDUE</t>
  </si>
  <si>
    <t>REACTOME_E2F_MEDIATED_REGULATION_OF_DNA_REPLICATION</t>
  </si>
  <si>
    <t>0.03520375542745989</t>
  </si>
  <si>
    <t>ENSG00000159176</t>
  </si>
  <si>
    <t>CSRP1 subnetwork</t>
  </si>
  <si>
    <t>0.035323690868582495</t>
  </si>
  <si>
    <t>ENSG00000012048</t>
  </si>
  <si>
    <t>BRCA1 subnetwork</t>
  </si>
  <si>
    <t>0.03533342671882451</t>
  </si>
  <si>
    <t>ENSG00000106399</t>
  </si>
  <si>
    <t>RPA3 subnetwork</t>
  </si>
  <si>
    <t>0.03536565584385089</t>
  </si>
  <si>
    <t>ENSG00000133818</t>
  </si>
  <si>
    <t>RRAS2 subnetwork</t>
  </si>
  <si>
    <t>0.03541705563515912</t>
  </si>
  <si>
    <t>KEGG_ACUTE_MYELOID_LEUKEMIA</t>
  </si>
  <si>
    <t>0.035426786681893384</t>
  </si>
  <si>
    <t>GO:0005099</t>
  </si>
  <si>
    <t>Ras GTPase activator activity</t>
  </si>
  <si>
    <t>0.0354917448905819</t>
  </si>
  <si>
    <t>MP:0011110</t>
  </si>
  <si>
    <t>partial preweaning lethality</t>
  </si>
  <si>
    <t>0.03558006741918989</t>
  </si>
  <si>
    <t>ENSG00000196591</t>
  </si>
  <si>
    <t>HDAC2 subnetwork</t>
  </si>
  <si>
    <t>0.03562221314719497</t>
  </si>
  <si>
    <t>ENSG00000122870</t>
  </si>
  <si>
    <t>BICC1 subnetwork</t>
  </si>
  <si>
    <t>0.035624743060300945</t>
  </si>
  <si>
    <t>ENSG00000114127</t>
  </si>
  <si>
    <t>XRN1 subnetwork</t>
  </si>
  <si>
    <t>0.03562701950007224</t>
  </si>
  <si>
    <t>ENSG00000099783</t>
  </si>
  <si>
    <t>HNRNPM subnetwork</t>
  </si>
  <si>
    <t>0.035691595608490334</t>
  </si>
  <si>
    <t>MP:0008181</t>
  </si>
  <si>
    <t>increased marginal zone B cell number</t>
  </si>
  <si>
    <t>0.03579608504847604</t>
  </si>
  <si>
    <t>GO:0001816</t>
  </si>
  <si>
    <t>cytokine production</t>
  </si>
  <si>
    <t>0.03586861065808923</t>
  </si>
  <si>
    <t>MP:0001926</t>
  </si>
  <si>
    <t>female infertility</t>
  </si>
  <si>
    <t>0.03587034998379288</t>
  </si>
  <si>
    <t>MP:0004974</t>
  </si>
  <si>
    <t>decreased regulatory T cell number</t>
  </si>
  <si>
    <t>0.035881316880463816</t>
  </si>
  <si>
    <t>GO:0051301</t>
  </si>
  <si>
    <t>cell division</t>
  </si>
  <si>
    <t>0.035907925419252244</t>
  </si>
  <si>
    <t>ENSG00000139687</t>
  </si>
  <si>
    <t>RB1 subnetwork</t>
  </si>
  <si>
    <t>0.03596966546388637</t>
  </si>
  <si>
    <t>KEGG_PANCREATIC_CANCER</t>
  </si>
  <si>
    <t>0.035986385412626144</t>
  </si>
  <si>
    <t>ENSG00000170581</t>
  </si>
  <si>
    <t>STAT2 subnetwork</t>
  </si>
  <si>
    <t>0.0360223846533885</t>
  </si>
  <si>
    <t>ENSG00000129691</t>
  </si>
  <si>
    <t>ASH2L subnetwork</t>
  </si>
  <si>
    <t>0.036064884697278955</t>
  </si>
  <si>
    <t>ENSG00000055130</t>
  </si>
  <si>
    <t>CUL1 subnetwork</t>
  </si>
  <si>
    <t>0.036068829147052894</t>
  </si>
  <si>
    <t>ENSG00000155366</t>
  </si>
  <si>
    <t>RHOC subnetwork</t>
  </si>
  <si>
    <t>0.03609278059113489</t>
  </si>
  <si>
    <t>ENSG00000168884</t>
  </si>
  <si>
    <t>TNIP2 subnetwork</t>
  </si>
  <si>
    <t>0.03620252300937262</t>
  </si>
  <si>
    <t>ENSG00000077157</t>
  </si>
  <si>
    <t>PPP1R12B subnetwork</t>
  </si>
  <si>
    <t>0.036346906192750196</t>
  </si>
  <si>
    <t>MP:0002455</t>
  </si>
  <si>
    <t>abnormal dendritic cell antigen presentation</t>
  </si>
  <si>
    <t>0.03640547322656417</t>
  </si>
  <si>
    <t>ENSG00000163828</t>
  </si>
  <si>
    <t>ENSG00000163828 subnetwork</t>
  </si>
  <si>
    <t>0.03643121639925363</t>
  </si>
  <si>
    <t>ENSG00000206560</t>
  </si>
  <si>
    <t>ANKRD28 subnetwork</t>
  </si>
  <si>
    <t>0.03649391885529045</t>
  </si>
  <si>
    <t>ENSG00000051180</t>
  </si>
  <si>
    <t>RAD51 subnetwork</t>
  </si>
  <si>
    <t>0.036499388245652235</t>
  </si>
  <si>
    <t>REACTOME_POST:ELONGATION_PROCESSING_OF_INTRONLESS_PRE:MRNA</t>
  </si>
  <si>
    <t>0.03652863916953748</t>
  </si>
  <si>
    <t>REACTOME_PROCESSING_OF_CAPPED_INTRONLESS_PRE:MRNA</t>
  </si>
  <si>
    <t>ENSG00000142627</t>
  </si>
  <si>
    <t>EPHA2 subnetwork</t>
  </si>
  <si>
    <t>0.036613265455638686</t>
  </si>
  <si>
    <t>MP:0004952</t>
  </si>
  <si>
    <t>increased spleen weight</t>
  </si>
  <si>
    <t>0.03661987054221838</t>
  </si>
  <si>
    <t>GO:0006260</t>
  </si>
  <si>
    <t>DNA replication</t>
  </si>
  <si>
    <t>0.0366433006823771</t>
  </si>
  <si>
    <t>ENSG00000113272</t>
  </si>
  <si>
    <t>THG1L subnetwork</t>
  </si>
  <si>
    <t>0.03674922427658834</t>
  </si>
  <si>
    <t>ENSG00000211460</t>
  </si>
  <si>
    <t>TSN subnetwork</t>
  </si>
  <si>
    <t>0.03675296028449031</t>
  </si>
  <si>
    <t>ENSG00000092969</t>
  </si>
  <si>
    <t>TGFB2 subnetwork</t>
  </si>
  <si>
    <t>0.03675920055032892</t>
  </si>
  <si>
    <t>REACTOME_MRNA_PROCESSING</t>
  </si>
  <si>
    <t>0.036816487910873934</t>
  </si>
  <si>
    <t>REACTOME_DEADENYLATION_OF_MRNA</t>
  </si>
  <si>
    <t>0.03686770622484829</t>
  </si>
  <si>
    <t>ENSG00000133243</t>
  </si>
  <si>
    <t>BTBD2 subnetwork</t>
  </si>
  <si>
    <t>0.03699199669393672</t>
  </si>
  <si>
    <t>GO:0015931</t>
  </si>
  <si>
    <t>nucleobase-containing compound transport</t>
  </si>
  <si>
    <t>0.03699904757684144</t>
  </si>
  <si>
    <t>ENSG00000115415</t>
  </si>
  <si>
    <t>STAT1 subnetwork</t>
  </si>
  <si>
    <t>0.037242732760413434</t>
  </si>
  <si>
    <t>MP:0004800</t>
  </si>
  <si>
    <t>decreased susceptibility to experimental autoimmune encephalomyelitis</t>
  </si>
  <si>
    <t>0.037324071929924874</t>
  </si>
  <si>
    <t>GO:0006511</t>
  </si>
  <si>
    <t>ubiquitin-dependent protein catabolic process</t>
  </si>
  <si>
    <t>0.037354926423655954</t>
  </si>
  <si>
    <t>ENSG00000134250</t>
  </si>
  <si>
    <t>NOTCH2 subnetwork</t>
  </si>
  <si>
    <t>0.037452076505181474</t>
  </si>
  <si>
    <t>ENSG00000132361</t>
  </si>
  <si>
    <t>KIAA0664 subnetwork</t>
  </si>
  <si>
    <t>0.037511773117180035</t>
  </si>
  <si>
    <t>ENSG00000116560</t>
  </si>
  <si>
    <t>SFPQ subnetwork</t>
  </si>
  <si>
    <t>0.037603310886608704</t>
  </si>
  <si>
    <t>ENSG00000078043</t>
  </si>
  <si>
    <t>PIAS2 subnetwork</t>
  </si>
  <si>
    <t>0.03760387849149965</t>
  </si>
  <si>
    <t>REACTOME_CIRCADIAN_CLOCK</t>
  </si>
  <si>
    <t>0.037657610482829375</t>
  </si>
  <si>
    <t>ENSG00000052749</t>
  </si>
  <si>
    <t>RRP12 subnetwork</t>
  </si>
  <si>
    <t>0.03773855684843662</t>
  </si>
  <si>
    <t>MP:0004965</t>
  </si>
  <si>
    <t>inner cell mass degeneration</t>
  </si>
  <si>
    <t>0.03786624500736599</t>
  </si>
  <si>
    <t>ENSG00000197299</t>
  </si>
  <si>
    <t>BLM subnetwork</t>
  </si>
  <si>
    <t>0.03791429812912709</t>
  </si>
  <si>
    <t>MP:0008097</t>
  </si>
  <si>
    <t>increased plasma cell number</t>
  </si>
  <si>
    <t>0.03802972790213131</t>
  </si>
  <si>
    <t>MP:0001130</t>
  </si>
  <si>
    <t>abnormal ovarian folliculogenesis</t>
  </si>
  <si>
    <t>0.038184089188524194</t>
  </si>
  <si>
    <t>ENSG00000130222</t>
  </si>
  <si>
    <t>GADD45G subnetwork</t>
  </si>
  <si>
    <t>0.03821700502203792</t>
  </si>
  <si>
    <t>ENSG00000154277</t>
  </si>
  <si>
    <t>UCHL1 subnetwork</t>
  </si>
  <si>
    <t>0.03821844393260902</t>
  </si>
  <si>
    <t>ENSG00000082701</t>
  </si>
  <si>
    <t>GSK3B subnetwork</t>
  </si>
  <si>
    <t>0.0382805885711081</t>
  </si>
  <si>
    <t>REACTOME_RNA_POLYMERASE_II_TRANSCRIPTION_TERMINATION</t>
  </si>
  <si>
    <t>0.03830992772013679</t>
  </si>
  <si>
    <t>REACTOME_CLEAVAGE_OF_GROWING_TRANSCRIPT_IN_THE_TERMINATION_REGION</t>
  </si>
  <si>
    <t>REACTOME_POST:ELONGATION_PROCESSING_OF_THE_TRANSCRIPT</t>
  </si>
  <si>
    <t>ENSG00000115705</t>
  </si>
  <si>
    <t>TPO subnetwork</t>
  </si>
  <si>
    <t>0.038351242205072016</t>
  </si>
  <si>
    <t>ENSG00000028277</t>
  </si>
  <si>
    <t>POU2F2 subnetwork</t>
  </si>
  <si>
    <t>0.03850124326608529</t>
  </si>
  <si>
    <t>ENSG00000038358</t>
  </si>
  <si>
    <t>EDC4 subnetwork</t>
  </si>
  <si>
    <t>0.03852057135510194</t>
  </si>
  <si>
    <t>MP:0000603</t>
  </si>
  <si>
    <t>pale liver</t>
  </si>
  <si>
    <t>0.038602027983863724</t>
  </si>
  <si>
    <t>MP:0000062</t>
  </si>
  <si>
    <t>increased bone mineral density</t>
  </si>
  <si>
    <t>0.03874917585777624</t>
  </si>
  <si>
    <t>ENSG00000143190</t>
  </si>
  <si>
    <t>POU2F1 subnetwork</t>
  </si>
  <si>
    <t>0.03874960480137737</t>
  </si>
  <si>
    <t>ENSG00000114491</t>
  </si>
  <si>
    <t>UMPS subnetwork</t>
  </si>
  <si>
    <t>0.038870533627322436</t>
  </si>
  <si>
    <t>ENSG00000100387</t>
  </si>
  <si>
    <t>RBX1 subnetwork</t>
  </si>
  <si>
    <t>0.03890873136506069</t>
  </si>
  <si>
    <t>MP:0001695</t>
  </si>
  <si>
    <t>abnormal gastrulation</t>
  </si>
  <si>
    <t>0.038916001343056617</t>
  </si>
  <si>
    <t>MP:0002499</t>
  </si>
  <si>
    <t>chronic inflammation</t>
  </si>
  <si>
    <t>0.038937379577800565</t>
  </si>
  <si>
    <t>REACTOME_PURINE_SALVAGE</t>
  </si>
  <si>
    <t>0.03900346784404726</t>
  </si>
  <si>
    <t>KEGG_MAPK_SIGNALING_PATHWAY</t>
  </si>
  <si>
    <t>0.03909449431661165</t>
  </si>
  <si>
    <t>ENSG00000168310</t>
  </si>
  <si>
    <t>IRF2 subnetwork</t>
  </si>
  <si>
    <t>0.03922936276824091</t>
  </si>
  <si>
    <t>GO:0033365</t>
  </si>
  <si>
    <t>protein localization to organelle</t>
  </si>
  <si>
    <t>0.03924991559216239</t>
  </si>
  <si>
    <t>MP:0002442</t>
  </si>
  <si>
    <t>abnormal leukocyte physiology</t>
  </si>
  <si>
    <t>0.03928374144571517</t>
  </si>
  <si>
    <t>ENSG00000120837</t>
  </si>
  <si>
    <t>NFYB subnetwork</t>
  </si>
  <si>
    <t>0.03933500163852009</t>
  </si>
  <si>
    <t>ENSG00000105639</t>
  </si>
  <si>
    <t>JAK3 subnetwork</t>
  </si>
  <si>
    <t>0.03933612796745291</t>
  </si>
  <si>
    <t>REACTOME_HIV_INFECTION</t>
  </si>
  <si>
    <t>0.03934408627612184</t>
  </si>
  <si>
    <t>GO:0051313</t>
  </si>
  <si>
    <t>attachment of spindle microtubules to chromosome</t>
  </si>
  <si>
    <t>0.03937038653262176</t>
  </si>
  <si>
    <t>GO:0050820</t>
  </si>
  <si>
    <t>positive regulation of coagulation</t>
  </si>
  <si>
    <t>0.03937466187920624</t>
  </si>
  <si>
    <t>MP:0005318</t>
  </si>
  <si>
    <t>decreased triglyceride level</t>
  </si>
  <si>
    <t>0.03950225356231708</t>
  </si>
  <si>
    <t>MP:0001914</t>
  </si>
  <si>
    <t>hemorrhage</t>
  </si>
  <si>
    <t>0.03953228295436855</t>
  </si>
  <si>
    <t>ENSG00000151491</t>
  </si>
  <si>
    <t>EPS8 subnetwork</t>
  </si>
  <si>
    <t>0.03960736226946144</t>
  </si>
  <si>
    <t>ENSG00000140396</t>
  </si>
  <si>
    <t>NCOA2 subnetwork</t>
  </si>
  <si>
    <t>0.039626931247638386</t>
  </si>
  <si>
    <t>ENSG00000114942</t>
  </si>
  <si>
    <t>EEF1B2 subnetwork</t>
  </si>
  <si>
    <t>0.03964763095996358</t>
  </si>
  <si>
    <t>ENSG00000198216</t>
  </si>
  <si>
    <t>CACNA1E subnetwork</t>
  </si>
  <si>
    <t>0.039757712534373484</t>
  </si>
  <si>
    <t>ENSG00000110330</t>
  </si>
  <si>
    <t>BIRC2 subnetwork</t>
  </si>
  <si>
    <t>0.039790012891384445</t>
  </si>
  <si>
    <t>ENSG00000135821</t>
  </si>
  <si>
    <t>GLUL subnetwork</t>
  </si>
  <si>
    <t>0.039873522249843744</t>
  </si>
  <si>
    <t>REACTOME_NEGATIVE_REGULATION_OF_FGFR_SIGNALING</t>
  </si>
  <si>
    <t>0.03988645556285977</t>
  </si>
  <si>
    <t>ENSG00000088247</t>
  </si>
  <si>
    <t>KHSRP subnetwork</t>
  </si>
  <si>
    <t>0.03994141765670978</t>
  </si>
  <si>
    <t>GO:0005158</t>
  </si>
  <si>
    <t>insulin receptor binding</t>
  </si>
  <si>
    <t>0.03997087536674192</t>
  </si>
  <si>
    <t>GO:0016779</t>
  </si>
  <si>
    <t>nucleotidyltransferase activity</t>
  </si>
  <si>
    <t>0.04007375566733891</t>
  </si>
  <si>
    <t>MP:0002875</t>
  </si>
  <si>
    <t>decreased erythrocyte cell number</t>
  </si>
  <si>
    <t>0.04010822741259741</t>
  </si>
  <si>
    <t>MP:0002831</t>
  </si>
  <si>
    <t>absent Peyer's patches</t>
  </si>
  <si>
    <t>0.04012636069432866</t>
  </si>
  <si>
    <t>ENSG00000100201</t>
  </si>
  <si>
    <t>DDX17 subnetwork</t>
  </si>
  <si>
    <t>0.04015814817685352</t>
  </si>
  <si>
    <t>MP:0008664</t>
  </si>
  <si>
    <t>decreased interleukin-12 secretion</t>
  </si>
  <si>
    <t>0.04021599537494884</t>
  </si>
  <si>
    <t>ENSG00000182511</t>
  </si>
  <si>
    <t>FES subnetwork</t>
  </si>
  <si>
    <t>0.040378319881045115</t>
  </si>
  <si>
    <t>ENSG00000099804</t>
  </si>
  <si>
    <t>CDC34 subnetwork</t>
  </si>
  <si>
    <t>0.04038680643116837</t>
  </si>
  <si>
    <t>MP:0004751</t>
  </si>
  <si>
    <t>increased length of allograft survival</t>
  </si>
  <si>
    <t>0.04055703002160105</t>
  </si>
  <si>
    <t>MP:0001713</t>
  </si>
  <si>
    <t>decreased trophoblast giant cell number</t>
  </si>
  <si>
    <t>0.0406078352794376</t>
  </si>
  <si>
    <t>MP:0011098</t>
  </si>
  <si>
    <t>complete embryonic lethality during organogenesis</t>
  </si>
  <si>
    <t>0.04064915198968751</t>
  </si>
  <si>
    <t>ENSG00000186446</t>
  </si>
  <si>
    <t>ZNF501 subnetwork</t>
  </si>
  <si>
    <t>0.04065155796583675</t>
  </si>
  <si>
    <t>ENSG00000131979</t>
  </si>
  <si>
    <t>GCH1 subnetwork</t>
  </si>
  <si>
    <t>0.04068705617927227</t>
  </si>
  <si>
    <t>ENSG00000163602</t>
  </si>
  <si>
    <t>RYBP subnetwork</t>
  </si>
  <si>
    <t>0.04070281481425868</t>
  </si>
  <si>
    <t>REACTOME_ANTIVIRAL_MECHANISM_BY_IFN:STIMULATED_GENES</t>
  </si>
  <si>
    <t>0.040781720022511465</t>
  </si>
  <si>
    <t>REACTOME_ISG15_ANTIVIRAL_MECHANISM</t>
  </si>
  <si>
    <t>GO:0000087</t>
  </si>
  <si>
    <t>M phase of mitotic cell cycle</t>
  </si>
  <si>
    <t>0.040842398646424166</t>
  </si>
  <si>
    <t>MP:0009335</t>
  </si>
  <si>
    <t>decreased splenocyte proliferation</t>
  </si>
  <si>
    <t>0.0409102043736365</t>
  </si>
  <si>
    <t>GO:0042730</t>
  </si>
  <si>
    <t>fibrinolysis</t>
  </si>
  <si>
    <t>0.040916191840245336</t>
  </si>
  <si>
    <t>MP:0008563</t>
  </si>
  <si>
    <t>decreased interferon-alpha secretion</t>
  </si>
  <si>
    <t>0.040927966883997385</t>
  </si>
  <si>
    <t>ENSG00000196363</t>
  </si>
  <si>
    <t>WDR5 subnetwork</t>
  </si>
  <si>
    <t>0.04102638847212283</t>
  </si>
  <si>
    <t>REACTOME_MRNA_3:END_PROCESSING</t>
  </si>
  <si>
    <t>0.0410386588391849</t>
  </si>
  <si>
    <t>REACTOME_POST:ELONGATION_PROCESSING_OF_INTRON:CONTAINING_PRE:MRNA</t>
  </si>
  <si>
    <t>ENSG00000143520</t>
  </si>
  <si>
    <t>FLG2 subnetwork</t>
  </si>
  <si>
    <t>0.041041964253143624</t>
  </si>
  <si>
    <t>ENSG00000204086</t>
  </si>
  <si>
    <t>RPA4 subnetwork</t>
  </si>
  <si>
    <t>0.04104581347296138</t>
  </si>
  <si>
    <t>REACTOME_GAMMA:CARBOXYLATION_TRANSPORT_AND_AMINO:TERMINAL_CLEAVAGE_OF_PROTEINS</t>
  </si>
  <si>
    <t>0.041171663919567565</t>
  </si>
  <si>
    <t>GO:0052742</t>
  </si>
  <si>
    <t>phosphatidylinositol kinase activity</t>
  </si>
  <si>
    <t>0.0412267001987181</t>
  </si>
  <si>
    <t>ENSG00000121741</t>
  </si>
  <si>
    <t>ZMYM2 subnetwork</t>
  </si>
  <si>
    <t>0.04122818032970845</t>
  </si>
  <si>
    <t>GO:0004386</t>
  </si>
  <si>
    <t>helicase activity</t>
  </si>
  <si>
    <t>0.041281480417425916</t>
  </si>
  <si>
    <t>MP:0010308</t>
  </si>
  <si>
    <t>decreased tumor latency</t>
  </si>
  <si>
    <t>0.04135208444793792</t>
  </si>
  <si>
    <t>ENSG00000005007</t>
  </si>
  <si>
    <t>UPF1 subnetwork</t>
  </si>
  <si>
    <t>0.041455256265080405</t>
  </si>
  <si>
    <t>ENSG00000107779</t>
  </si>
  <si>
    <t>BMPR1A subnetwork</t>
  </si>
  <si>
    <t>0.041639086671421806</t>
  </si>
  <si>
    <t>GO:0008608</t>
  </si>
  <si>
    <t>attachment of spindle microtubules to kinetochore</t>
  </si>
  <si>
    <t>0.04169402554037024</t>
  </si>
  <si>
    <t>ENSG00000131508</t>
  </si>
  <si>
    <t>UBE2D2 subnetwork</t>
  </si>
  <si>
    <t>0.04187652762665569</t>
  </si>
  <si>
    <t>MP:0006094</t>
  </si>
  <si>
    <t>increased fat cell size</t>
  </si>
  <si>
    <t>0.04189696993590451</t>
  </si>
  <si>
    <t>REACTOME_SNRNP_ASSEMBLY</t>
  </si>
  <si>
    <t>0.04191008768653578</t>
  </si>
  <si>
    <t>REACTOME_METABOLISM_OF_NON:CODING_RNA</t>
  </si>
  <si>
    <t>KEGG_NEUROTROPHIN_SIGNALING_PATHWAY</t>
  </si>
  <si>
    <t>0.042021221159832665</t>
  </si>
  <si>
    <t>ENSG00000100181</t>
  </si>
  <si>
    <t>ENSG00000100181 subnetwork</t>
  </si>
  <si>
    <t>0.0420526196915762</t>
  </si>
  <si>
    <t>ENSG00000158290</t>
  </si>
  <si>
    <t>CUL4B subnetwork</t>
  </si>
  <si>
    <t>0.04209558280010574</t>
  </si>
  <si>
    <t>ENSG00000180733</t>
  </si>
  <si>
    <t>ENSG00000180733 subnetwork</t>
  </si>
  <si>
    <t>0.04213058418260698</t>
  </si>
  <si>
    <t>ENSG00000082175</t>
  </si>
  <si>
    <t>PGR subnetwork</t>
  </si>
  <si>
    <t>0.042189616609952324</t>
  </si>
  <si>
    <t>GO:0005635</t>
  </si>
  <si>
    <t>nuclear envelope</t>
  </si>
  <si>
    <t>0.042196814569492785</t>
  </si>
  <si>
    <t>ENSG00000144848</t>
  </si>
  <si>
    <t>ATG3 subnetwork</t>
  </si>
  <si>
    <t>0.04226509462777781</t>
  </si>
  <si>
    <t>MP:0005088</t>
  </si>
  <si>
    <t>increased acute inflammation</t>
  </si>
  <si>
    <t>0.042289910265277626</t>
  </si>
  <si>
    <t>ENSG00000204628</t>
  </si>
  <si>
    <t>GNB2L1 subnetwork</t>
  </si>
  <si>
    <t>0.04229313088807235</t>
  </si>
  <si>
    <t>MP:0005095</t>
  </si>
  <si>
    <t>decreased T cell proliferation</t>
  </si>
  <si>
    <t>0.04230200989798724</t>
  </si>
  <si>
    <t>ENSG00000090061</t>
  </si>
  <si>
    <t>CCNK subnetwork</t>
  </si>
  <si>
    <t>0.04237336117431963</t>
  </si>
  <si>
    <t>MP:0011096</t>
  </si>
  <si>
    <t>complete embryonic lethality before somite formation</t>
  </si>
  <si>
    <t>0.04240006753285521</t>
  </si>
  <si>
    <t>ENSG00000131652</t>
  </si>
  <si>
    <t>THOC6 subnetwork</t>
  </si>
  <si>
    <t>0.04248344937840642</t>
  </si>
  <si>
    <t>ENSG00000196419</t>
  </si>
  <si>
    <t>XRCC6 subnetwork</t>
  </si>
  <si>
    <t>0.04257882545454697</t>
  </si>
  <si>
    <t>ENSG00000047579</t>
  </si>
  <si>
    <t>DTNBP1 subnetwork</t>
  </si>
  <si>
    <t>0.042632855438825445</t>
  </si>
  <si>
    <t>ENSG00000142657</t>
  </si>
  <si>
    <t>PGD subnetwork</t>
  </si>
  <si>
    <t>0.04272293585180672</t>
  </si>
  <si>
    <t>REACTOME_NEPNS2_INTERACTS_WITH_THE_CELLULAR_EXPORT_MACHINERY</t>
  </si>
  <si>
    <t>0.04276852834691051</t>
  </si>
  <si>
    <t>ENSG00000124789</t>
  </si>
  <si>
    <t>NUP153 subnetwork</t>
  </si>
  <si>
    <t>0.0428885788869227</t>
  </si>
  <si>
    <t>GO:0004713</t>
  </si>
  <si>
    <t>protein tyrosine kinase activity</t>
  </si>
  <si>
    <t>0.042899890570958076</t>
  </si>
  <si>
    <t>GO:0019941</t>
  </si>
  <si>
    <t>modification-dependent protein catabolic process</t>
  </si>
  <si>
    <t>0.04290281112719935</t>
  </si>
  <si>
    <t>MP:0001847</t>
  </si>
  <si>
    <t>brain inflammation</t>
  </si>
  <si>
    <t>0.042942604871243864</t>
  </si>
  <si>
    <t>ENSG00000170820</t>
  </si>
  <si>
    <t>FSHR subnetwork</t>
  </si>
  <si>
    <t>0.04297150931160528</t>
  </si>
  <si>
    <t>MP:0008214</t>
  </si>
  <si>
    <t>increased immature B cell number</t>
  </si>
  <si>
    <t>0.043072656774355275</t>
  </si>
  <si>
    <t>ENSG00000198176</t>
  </si>
  <si>
    <t>TFDP1 subnetwork</t>
  </si>
  <si>
    <t>0.04308355537386675</t>
  </si>
  <si>
    <t>MP:0008752</t>
  </si>
  <si>
    <t>abnormal tumor necrosis factor level</t>
  </si>
  <si>
    <t>0.043266605114084034</t>
  </si>
  <si>
    <t>GO:0051321</t>
  </si>
  <si>
    <t>meiotic cell cycle</t>
  </si>
  <si>
    <t>0.043279737714372414</t>
  </si>
  <si>
    <t>ENSG00000184216</t>
  </si>
  <si>
    <t>IRAK1 subnetwork</t>
  </si>
  <si>
    <t>0.04332925583509533</t>
  </si>
  <si>
    <t>ENSG00000105325</t>
  </si>
  <si>
    <t>FZR1 subnetwork</t>
  </si>
  <si>
    <t>0.04337508699287695</t>
  </si>
  <si>
    <t>ENSG00000164683</t>
  </si>
  <si>
    <t>HEY1 subnetwork</t>
  </si>
  <si>
    <t>0.04359051152582916</t>
  </si>
  <si>
    <t>GO:0046425</t>
  </si>
  <si>
    <t>regulation of JAK-STAT cascade</t>
  </si>
  <si>
    <t>0.043651092646683695</t>
  </si>
  <si>
    <t>GO:0000956</t>
  </si>
  <si>
    <t>nuclear-transcribed mRNA catabolic process</t>
  </si>
  <si>
    <t>0.04365627474034922</t>
  </si>
  <si>
    <t>ENSG00000136243</t>
  </si>
  <si>
    <t>NUPL2 subnetwork</t>
  </si>
  <si>
    <t>0.0436576076471319</t>
  </si>
  <si>
    <t>ENSG00000176124</t>
  </si>
  <si>
    <t>DLEU1 subnetwork</t>
  </si>
  <si>
    <t>0.04368291692430592</t>
  </si>
  <si>
    <t>GO:0010573</t>
  </si>
  <si>
    <t>vascular endothelial growth factor production</t>
  </si>
  <si>
    <t>0.043728665853041214</t>
  </si>
  <si>
    <t>GO:0010574</t>
  </si>
  <si>
    <t>regulation of vascular endothelial growth factor production</t>
  </si>
  <si>
    <t>ENSG00000136603</t>
  </si>
  <si>
    <t>SKIL subnetwork</t>
  </si>
  <si>
    <t>0.043804072554436774</t>
  </si>
  <si>
    <t>MP:0008751</t>
  </si>
  <si>
    <t>abnormal interleukin level</t>
  </si>
  <si>
    <t>0.0438497631995856</t>
  </si>
  <si>
    <t>ENSG00000126261</t>
  </si>
  <si>
    <t>UBA2 subnetwork</t>
  </si>
  <si>
    <t>0.043863531573799276</t>
  </si>
  <si>
    <t>ENSG00000172845</t>
  </si>
  <si>
    <t>SP3 subnetwork</t>
  </si>
  <si>
    <t>0.04389183493208449</t>
  </si>
  <si>
    <t>ENSG00000065057</t>
  </si>
  <si>
    <t>NTHL1 subnetwork</t>
  </si>
  <si>
    <t>0.04391664565190016</t>
  </si>
  <si>
    <t>GO:0042510</t>
  </si>
  <si>
    <t>regulation of tyrosine phosphorylation of Stat1 protein</t>
  </si>
  <si>
    <t>0.04391779254851358</t>
  </si>
  <si>
    <t>ENSG00000148308</t>
  </si>
  <si>
    <t>GTF3C5 subnetwork</t>
  </si>
  <si>
    <t>0.04392707951865331</t>
  </si>
  <si>
    <t>MP:0000711</t>
  </si>
  <si>
    <t>thymus cortex hypoplasia</t>
  </si>
  <si>
    <t>0.04392793117415654</t>
  </si>
  <si>
    <t>MP:0000689</t>
  </si>
  <si>
    <t>abnormal spleen morphology</t>
  </si>
  <si>
    <t>0.04398181720085923</t>
  </si>
  <si>
    <t>GO:0048285</t>
  </si>
  <si>
    <t>organelle fission</t>
  </si>
  <si>
    <t>0.04398653669923122</t>
  </si>
  <si>
    <t>GO:0048487</t>
  </si>
  <si>
    <t>beta-tubulin binding</t>
  </si>
  <si>
    <t>0.04410729448471045</t>
  </si>
  <si>
    <t>ENSG00000187325</t>
  </si>
  <si>
    <t>TAF9B subnetwork</t>
  </si>
  <si>
    <t>0.044129986228902504</t>
  </si>
  <si>
    <t>ENSG00000215760</t>
  </si>
  <si>
    <t>ENSG00000215760 subnetwork</t>
  </si>
  <si>
    <t>MP:0008182</t>
  </si>
  <si>
    <t>decreased marginal zone B cell number</t>
  </si>
  <si>
    <t>0.04420005919575993</t>
  </si>
  <si>
    <t>ENSG00000179094</t>
  </si>
  <si>
    <t>PER1 subnetwork</t>
  </si>
  <si>
    <t>0.04430617860911548</t>
  </si>
  <si>
    <t>GO:0043632</t>
  </si>
  <si>
    <t>modification-dependent macromolecule catabolic process</t>
  </si>
  <si>
    <t>0.044327111092245595</t>
  </si>
  <si>
    <t>MP:0000511</t>
  </si>
  <si>
    <t>abnormal intestinal mucosa morphology</t>
  </si>
  <si>
    <t>0.04435371773502519</t>
  </si>
  <si>
    <t>ENSG00000101444</t>
  </si>
  <si>
    <t>AHCY subnetwork</t>
  </si>
  <si>
    <t>0.04436889847800743</t>
  </si>
  <si>
    <t>GO:0018214</t>
  </si>
  <si>
    <t>protein carboxylation</t>
  </si>
  <si>
    <t>0.04440039165165001</t>
  </si>
  <si>
    <t>GO:0017187</t>
  </si>
  <si>
    <t>peptidyl-glutamic acid carboxylation</t>
  </si>
  <si>
    <t>ENSG00000138385</t>
  </si>
  <si>
    <t>SSB subnetwork</t>
  </si>
  <si>
    <t>0.04444145529680436</t>
  </si>
  <si>
    <t>MP:0008189</t>
  </si>
  <si>
    <t>increased transitional stage B cell number</t>
  </si>
  <si>
    <t>0.04448373483712636</t>
  </si>
  <si>
    <t>ENSG00000109320</t>
  </si>
  <si>
    <t>NFKB1 subnetwork</t>
  </si>
  <si>
    <t>0.0445803998402722</t>
  </si>
  <si>
    <t>REACTOME_TRAF6_MEDIATED_NF:KB_ACTIVATION</t>
  </si>
  <si>
    <t>0.04465149507800724</t>
  </si>
  <si>
    <t>REACTOME_INTERACTIONS_OF_VPR_WITH_HOST_CELLULAR_PROTEINS</t>
  </si>
  <si>
    <t>0.04474456419773119</t>
  </si>
  <si>
    <t>GO:0043161</t>
  </si>
  <si>
    <t>proteasomal ubiquitin-dependent protein catabolic process</t>
  </si>
  <si>
    <t>0.044746731982198515</t>
  </si>
  <si>
    <t>GO:0034968</t>
  </si>
  <si>
    <t>histone lysine methylation</t>
  </si>
  <si>
    <t>0.04476283491648399</t>
  </si>
  <si>
    <t>MP:0008682</t>
  </si>
  <si>
    <t>decreased interleukin-17 secretion</t>
  </si>
  <si>
    <t>0.044843939974478685</t>
  </si>
  <si>
    <t>ENSG00000174718</t>
  </si>
  <si>
    <t>C12orf35 subnetwork</t>
  </si>
  <si>
    <t>0.044887630403089844</t>
  </si>
  <si>
    <t>GO:0002237</t>
  </si>
  <si>
    <t>response to molecule of bacterial origin</t>
  </si>
  <si>
    <t>0.04506465639803576</t>
  </si>
  <si>
    <t>ENSG00000102900</t>
  </si>
  <si>
    <t>NUP93 subnetwork</t>
  </si>
  <si>
    <t>0.04507130256613882</t>
  </si>
  <si>
    <t>MP:0006319</t>
  </si>
  <si>
    <t>abnormal epididymal fat pad morphology</t>
  </si>
  <si>
    <t>0.04507166918442887</t>
  </si>
  <si>
    <t>GO:0010740</t>
  </si>
  <si>
    <t>positive regulation of intracellular protein kinase cascade</t>
  </si>
  <si>
    <t>0.04543096709028164</t>
  </si>
  <si>
    <t>KEGG_PROSTATE_CANCER</t>
  </si>
  <si>
    <t>0.045432538508521365</t>
  </si>
  <si>
    <t>ENSG00000185507</t>
  </si>
  <si>
    <t>IRF7 subnetwork</t>
  </si>
  <si>
    <t>0.04546944456828741</t>
  </si>
  <si>
    <t>GO:0070423</t>
  </si>
  <si>
    <t>nucleotide-binding oligomerization domain containing signaling pathway</t>
  </si>
  <si>
    <t>0.045530330138952586</t>
  </si>
  <si>
    <t>GO:0002753</t>
  </si>
  <si>
    <t>cytoplasmic pattern recognition receptor signaling pathway</t>
  </si>
  <si>
    <t>GO:0035872</t>
  </si>
  <si>
    <t>nucleotide-binding domain, leucine rich repeat containing receptor signaling pathway</t>
  </si>
  <si>
    <t>ENSG00000059728</t>
  </si>
  <si>
    <t>MXD1 subnetwork</t>
  </si>
  <si>
    <t>0.045620912817911426</t>
  </si>
  <si>
    <t>GO:0006379</t>
  </si>
  <si>
    <t>mRNA cleavage</t>
  </si>
  <si>
    <t>0.04570633466772128</t>
  </si>
  <si>
    <t>ENSG00000092470</t>
  </si>
  <si>
    <t>WDR76 subnetwork</t>
  </si>
  <si>
    <t>0.0457351336338232</t>
  </si>
  <si>
    <t>MP:0003949</t>
  </si>
  <si>
    <t>abnormal circulating lipid level</t>
  </si>
  <si>
    <t>0.045736446306188394</t>
  </si>
  <si>
    <t>ENSG00000114867</t>
  </si>
  <si>
    <t>EIF4G1 subnetwork</t>
  </si>
  <si>
    <t>0.045770328177163006</t>
  </si>
  <si>
    <t>ENSG00000172500</t>
  </si>
  <si>
    <t>FIBP subnetwork</t>
  </si>
  <si>
    <t>0.04579680594794194</t>
  </si>
  <si>
    <t>MP:0004067</t>
  </si>
  <si>
    <t>abnormal trabecula carnea morphology</t>
  </si>
  <si>
    <t>0.04601781452991017</t>
  </si>
  <si>
    <t>ENSG00000108654</t>
  </si>
  <si>
    <t>DDX5 subnetwork</t>
  </si>
  <si>
    <t>0.04605913253966882</t>
  </si>
  <si>
    <t>ENSG00000162889</t>
  </si>
  <si>
    <t>MAPKAPK2 subnetwork</t>
  </si>
  <si>
    <t>0.04609490651952475</t>
  </si>
  <si>
    <t>MP:0002497</t>
  </si>
  <si>
    <t>increased IgE level</t>
  </si>
  <si>
    <t>0.04612831375420893</t>
  </si>
  <si>
    <t>ENSG00000065548</t>
  </si>
  <si>
    <t>ZC3H15 subnetwork</t>
  </si>
  <si>
    <t>0.04618055336467238</t>
  </si>
  <si>
    <t>ENSG00000212645</t>
  </si>
  <si>
    <t>ENSG00000212645 subnetwork</t>
  </si>
  <si>
    <t>0.04632652946674632</t>
  </si>
  <si>
    <t>ENSG00000138346</t>
  </si>
  <si>
    <t>DNA2 subnetwork</t>
  </si>
  <si>
    <t>0.046345559144843514</t>
  </si>
  <si>
    <t>ENSG00000069399</t>
  </si>
  <si>
    <t>BCL3 subnetwork</t>
  </si>
  <si>
    <t>0.0464229235512551</t>
  </si>
  <si>
    <t>MP:0003710</t>
  </si>
  <si>
    <t>abnormal physiological neovascularization</t>
  </si>
  <si>
    <t>0.04647773970530932</t>
  </si>
  <si>
    <t>GO:0045087</t>
  </si>
  <si>
    <t>innate immune response</t>
  </si>
  <si>
    <t>0.04655463152670548</t>
  </si>
  <si>
    <t>ENSG00000148773</t>
  </si>
  <si>
    <t>MKI67 subnetwork</t>
  </si>
  <si>
    <t>0.04661417761569876</t>
  </si>
  <si>
    <t>ENSG00000196305</t>
  </si>
  <si>
    <t>IARS subnetwork</t>
  </si>
  <si>
    <t>0.04672269468374378</t>
  </si>
  <si>
    <t>ENSG00000113013</t>
  </si>
  <si>
    <t>HSPA9 subnetwork</t>
  </si>
  <si>
    <t>0.04682538254328045</t>
  </si>
  <si>
    <t>GO:0051347</t>
  </si>
  <si>
    <t>positive regulation of transferase activity</t>
  </si>
  <si>
    <t>0.046851403934866</t>
  </si>
  <si>
    <t>ENSG00000139197</t>
  </si>
  <si>
    <t>PEX5 subnetwork</t>
  </si>
  <si>
    <t>0.0469267804395654</t>
  </si>
  <si>
    <t>ENSG00000163517</t>
  </si>
  <si>
    <t>HDAC11 subnetwork</t>
  </si>
  <si>
    <t>0.04699451987054686</t>
  </si>
  <si>
    <t>MP:0001844</t>
  </si>
  <si>
    <t>autoimmune response</t>
  </si>
  <si>
    <t>0.046999448587805505</t>
  </si>
  <si>
    <t>ENSG00000030110</t>
  </si>
  <si>
    <t>BAK1 subnetwork</t>
  </si>
  <si>
    <t>0.04713844404266436</t>
  </si>
  <si>
    <t>MP:0009278</t>
  </si>
  <si>
    <t>abnormal bone marrow cell physiology</t>
  </si>
  <si>
    <t>0.04735763807659677</t>
  </si>
  <si>
    <t>ENSG00000116830</t>
  </si>
  <si>
    <t>TTF2 subnetwork</t>
  </si>
  <si>
    <t>0.04740710831093159</t>
  </si>
  <si>
    <t>MP:0000523</t>
  </si>
  <si>
    <t>cortical renal glomerulopathies</t>
  </si>
  <si>
    <t>0.04757875046030736</t>
  </si>
  <si>
    <t>ENSG00000075151</t>
  </si>
  <si>
    <t>EIF4G3 subnetwork</t>
  </si>
  <si>
    <t>0.04758747396770388</t>
  </si>
  <si>
    <t>ENSG00000004700</t>
  </si>
  <si>
    <t>RECQL subnetwork</t>
  </si>
  <si>
    <t>0.047646398025235966</t>
  </si>
  <si>
    <t>GO:0042506</t>
  </si>
  <si>
    <t>tyrosine phosphorylation of Stat5 protein</t>
  </si>
  <si>
    <t>0.04782310481135004</t>
  </si>
  <si>
    <t>MP:0002082</t>
  </si>
  <si>
    <t>postnatal lethality</t>
  </si>
  <si>
    <t>0.04790413983578067</t>
  </si>
  <si>
    <t>ENSG00000042088</t>
  </si>
  <si>
    <t>TDP1 subnetwork</t>
  </si>
  <si>
    <t>0.04798513815845052</t>
  </si>
  <si>
    <t>GO:0051150</t>
  </si>
  <si>
    <t>regulation of smooth muscle cell differentiation</t>
  </si>
  <si>
    <t>0.047986396493426536</t>
  </si>
  <si>
    <t>GO:0005730</t>
  </si>
  <si>
    <t>nucleolus</t>
  </si>
  <si>
    <t>0.04801499626614243</t>
  </si>
  <si>
    <t>ENSG00000189162</t>
  </si>
  <si>
    <t>ENSG00000189162 subnetwork</t>
  </si>
  <si>
    <t>0.04804966496234165</t>
  </si>
  <si>
    <t>ENSG00000004799</t>
  </si>
  <si>
    <t>PDK4 subnetwork</t>
  </si>
  <si>
    <t>0.048062589799712674</t>
  </si>
  <si>
    <t>MP:0008496</t>
  </si>
  <si>
    <t>decreased IgG2a level</t>
  </si>
  <si>
    <t>0.048144223939177284</t>
  </si>
  <si>
    <t>GO:0000236</t>
  </si>
  <si>
    <t>mitotic prometaphase</t>
  </si>
  <si>
    <t>0.04816220006678646</t>
  </si>
  <si>
    <t>ENSG00000099860</t>
  </si>
  <si>
    <t>GADD45B subnetwork</t>
  </si>
  <si>
    <t>0.04819997922617183</t>
  </si>
  <si>
    <t>ENSG00000173369</t>
  </si>
  <si>
    <t>C1QB subnetwork</t>
  </si>
  <si>
    <t>0.048246193013123224</t>
  </si>
  <si>
    <t>GO:0034453</t>
  </si>
  <si>
    <t>microtubule anchoring</t>
  </si>
  <si>
    <t>0.04835736851303791</t>
  </si>
  <si>
    <t>ENSG00000072501</t>
  </si>
  <si>
    <t>SMC1A subnetwork</t>
  </si>
  <si>
    <t>0.048421242130349484</t>
  </si>
  <si>
    <t>ENSG00000135829</t>
  </si>
  <si>
    <t>DHX9 subnetwork</t>
  </si>
  <si>
    <t>0.04844782905526419</t>
  </si>
  <si>
    <t>GO:0032606</t>
  </si>
  <si>
    <t>type I interferon production</t>
  </si>
  <si>
    <t>0.048526979622887476</t>
  </si>
  <si>
    <t>GO:0043011</t>
  </si>
  <si>
    <t>myeloid dendritic cell differentiation</t>
  </si>
  <si>
    <t>0.04861679973483646</t>
  </si>
  <si>
    <t>ENSG00000101182</t>
  </si>
  <si>
    <t>PSMA7 subnetwork</t>
  </si>
  <si>
    <t>0.04867931393316093</t>
  </si>
  <si>
    <t>ENSG00000136504</t>
  </si>
  <si>
    <t>KAT7 subnetwork</t>
  </si>
  <si>
    <t>0.048696165114697244</t>
  </si>
  <si>
    <t>GO:0046427</t>
  </si>
  <si>
    <t>positive regulation of JAK-STAT cascade</t>
  </si>
  <si>
    <t>0.04879093451141462</t>
  </si>
  <si>
    <t>GO:0010498</t>
  </si>
  <si>
    <t>proteasomal protein catabolic process</t>
  </si>
  <si>
    <t>0.048808250189768664</t>
  </si>
  <si>
    <t>MP:0004207</t>
  </si>
  <si>
    <t>squamous cell carcinoma</t>
  </si>
  <si>
    <t>0.048832599971455413</t>
  </si>
  <si>
    <t>MP:0006301</t>
  </si>
  <si>
    <t>abnormal mesenchyme morphology</t>
  </si>
  <si>
    <t>0.048853495397005745</t>
  </si>
  <si>
    <t>ENSG00000119041</t>
  </si>
  <si>
    <t>GTF3C3 subnetwork</t>
  </si>
  <si>
    <t>0.04889089463504217</t>
  </si>
  <si>
    <t>GO:0007126</t>
  </si>
  <si>
    <t>meiosis</t>
  </si>
  <si>
    <t>0.048958477009076615</t>
  </si>
  <si>
    <t>GO:0051327</t>
  </si>
  <si>
    <t>M phase of meiotic cell cycle</t>
  </si>
  <si>
    <t>ENSG00000073009</t>
  </si>
  <si>
    <t>IKBKG subnetwork</t>
  </si>
  <si>
    <t>0.04896452498620764</t>
  </si>
  <si>
    <t>ENSG00000196504</t>
  </si>
  <si>
    <t>PRPF40A subnetwork</t>
  </si>
  <si>
    <t>0.04899745218758035</t>
  </si>
  <si>
    <t>MP:0002874</t>
  </si>
  <si>
    <t>decreased hemoglobin content</t>
  </si>
  <si>
    <t>0.04915361122300185</t>
  </si>
  <si>
    <t>GO:0070647</t>
  </si>
  <si>
    <t>protein modification by small protein conjugation or removal</t>
  </si>
  <si>
    <t>0.04923478417201904</t>
  </si>
  <si>
    <t>ENSG00000173273</t>
  </si>
  <si>
    <t>TNKS subnetwork</t>
  </si>
  <si>
    <t>0.04934206138339272</t>
  </si>
  <si>
    <t>MP:0003643</t>
  </si>
  <si>
    <t>spleen atrophy</t>
  </si>
  <si>
    <t>0.04939708492937219</t>
  </si>
  <si>
    <t>ENSG00000084774</t>
  </si>
  <si>
    <t>CAD subnetwork</t>
  </si>
  <si>
    <t>0.049414070060480764</t>
  </si>
  <si>
    <t>ENSG00000167721</t>
  </si>
  <si>
    <t>TSR1 subnetwork</t>
  </si>
  <si>
    <t>0.049440072856285745</t>
  </si>
  <si>
    <t>ENSG00000103266</t>
  </si>
  <si>
    <t>STUB1 subnetwork</t>
  </si>
  <si>
    <t>0.04949138626389926</t>
  </si>
  <si>
    <t>GO:0000775</t>
  </si>
  <si>
    <t>chromosome, centromeric region</t>
  </si>
  <si>
    <t>0.049553731954852666</t>
  </si>
  <si>
    <t>MP:0003077</t>
  </si>
  <si>
    <t>abnormal cell cycle</t>
  </si>
  <si>
    <t>0.04963292805525956</t>
  </si>
  <si>
    <t>ENSG00000100030</t>
  </si>
  <si>
    <t>MAPK1 subnetwork</t>
  </si>
  <si>
    <t>0.04968255157284113</t>
  </si>
  <si>
    <t>GO:0007067</t>
  </si>
  <si>
    <t>mitosis</t>
  </si>
  <si>
    <t>0.04976426412797468</t>
  </si>
  <si>
    <t>GO:0000280</t>
  </si>
  <si>
    <t>nuclear division</t>
  </si>
  <si>
    <t>GO:0006809</t>
  </si>
  <si>
    <t>nitric oxide biosynthetic process</t>
  </si>
  <si>
    <t>0.049768194558065595</t>
  </si>
  <si>
    <t>GO:0006605</t>
  </si>
  <si>
    <t>protein targeting</t>
  </si>
  <si>
    <t>0.04990340349579028</t>
  </si>
  <si>
    <t>MP:0008101</t>
  </si>
  <si>
    <t>lymph node hypoplasia</t>
  </si>
  <si>
    <t>0.0499094763066255</t>
  </si>
  <si>
    <t>MP:0003717</t>
  </si>
  <si>
    <t>pallor</t>
  </si>
  <si>
    <t>0.04995554653356799</t>
  </si>
  <si>
    <t>ENSG00000105810</t>
  </si>
  <si>
    <t>CDK6 subnetwork</t>
  </si>
  <si>
    <t>0.04996970245915078</t>
  </si>
  <si>
    <t>MeSH term</t>
  </si>
  <si>
    <t>MeSH first level term</t>
  </si>
  <si>
    <t>MeSH second level term</t>
  </si>
  <si>
    <t>A15.382.490.555.567.537</t>
  </si>
  <si>
    <t>Killer Cells  Natural</t>
  </si>
  <si>
    <t>Hemic and Immune Systems</t>
  </si>
  <si>
    <t>0.007861138075598567</t>
  </si>
  <si>
    <t>A11.118.637.555.567.569</t>
  </si>
  <si>
    <t>T Lymphocytes</t>
  </si>
  <si>
    <t>Cells</t>
  </si>
  <si>
    <t>0.008155787297367411</t>
  </si>
  <si>
    <t>A15.145</t>
  </si>
  <si>
    <t>Blood</t>
  </si>
  <si>
    <t>0.010112672170419676</t>
  </si>
  <si>
    <t>A15.145.229</t>
  </si>
  <si>
    <t>Blood Cells</t>
  </si>
  <si>
    <t>0.010496910116539537</t>
  </si>
  <si>
    <t>A11.118.637</t>
  </si>
  <si>
    <t>Leukocytes</t>
  </si>
  <si>
    <t>0.01149469197095697</t>
  </si>
  <si>
    <t>A11.872.378</t>
  </si>
  <si>
    <t>Hematopoietic Stem Cells</t>
  </si>
  <si>
    <t>0.015254692518355487</t>
  </si>
  <si>
    <t>A11.118.637.555.567.569.200.700</t>
  </si>
  <si>
    <t>T Lymphocytes  Regulatory</t>
  </si>
  <si>
    <t>0.01729646782317423</t>
  </si>
  <si>
    <t>A15.145.229.637.555.567.569.200</t>
  </si>
  <si>
    <t>CD4 Positive T Lymphocytes</t>
  </si>
  <si>
    <t>0.01750056332167405</t>
  </si>
  <si>
    <t>A15.145.229.334</t>
  </si>
  <si>
    <t>Erythrocytes</t>
  </si>
  <si>
    <t>0.020256941465359227</t>
  </si>
  <si>
    <t>A15.382.520</t>
  </si>
  <si>
    <t>Lymphatic System</t>
  </si>
  <si>
    <t>0.02063407803161387</t>
  </si>
  <si>
    <t>A10.549</t>
  </si>
  <si>
    <t>Lymphoid Tissue</t>
  </si>
  <si>
    <t>Tissues</t>
  </si>
  <si>
    <t>A02.835.583.443.800.800</t>
  </si>
  <si>
    <t>Synovial Fluid</t>
  </si>
  <si>
    <t>Musculoskeletal System</t>
  </si>
  <si>
    <t>0.02079314831494724</t>
  </si>
  <si>
    <t>A11.118.637.555.567.562.440</t>
  </si>
  <si>
    <t>Precursor Cells  B Lymphoid</t>
  </si>
  <si>
    <t>0.023276001691954862</t>
  </si>
  <si>
    <t>A11.872.378.294</t>
  </si>
  <si>
    <t>Lymphoid Progenitor Cells</t>
  </si>
  <si>
    <t>A15.378.316</t>
  </si>
  <si>
    <t>Bone Marrow Cells</t>
  </si>
  <si>
    <t>0.024923245439248527</t>
  </si>
  <si>
    <t>A15.378</t>
  </si>
  <si>
    <t>Hematopoietic System</t>
  </si>
  <si>
    <t>A11.443</t>
  </si>
  <si>
    <t>Erythroid Cells</t>
  </si>
  <si>
    <t>0.02521538807480958</t>
  </si>
  <si>
    <t>A10.549.400</t>
  </si>
  <si>
    <t>Lymph Nodes</t>
  </si>
  <si>
    <t>0.026498851744117483</t>
  </si>
  <si>
    <t>A11.627</t>
  </si>
  <si>
    <t>Myeloid Cells</t>
  </si>
  <si>
    <t>0.028141526511691328</t>
  </si>
  <si>
    <t>A15.145.229.637.555</t>
  </si>
  <si>
    <t>Leukocytes  Mononuclear</t>
  </si>
  <si>
    <t>0.031612757980213374</t>
  </si>
  <si>
    <t>A11.118.637.415</t>
  </si>
  <si>
    <t>Granulocytes</t>
  </si>
  <si>
    <t>0.03175648270664184</t>
  </si>
  <si>
    <t>A15.382.680</t>
  </si>
  <si>
    <t>Phagocytes</t>
  </si>
  <si>
    <t>0.034754164092390044</t>
  </si>
  <si>
    <t>A15.382.490.555.567.622</t>
  </si>
  <si>
    <t>Lymphocytes  Null</t>
  </si>
  <si>
    <t>0.03542794542747998</t>
  </si>
  <si>
    <t>A15.382.490.315.583</t>
  </si>
  <si>
    <t>Neutrophils</t>
  </si>
  <si>
    <t>0.03592175876494835</t>
  </si>
  <si>
    <t>A11.627.635</t>
  </si>
  <si>
    <t>Myeloid Progenitor Cells</t>
  </si>
  <si>
    <t>0.04246613564683204</t>
  </si>
  <si>
    <t>A15.382</t>
  </si>
  <si>
    <t>Immune System</t>
  </si>
  <si>
    <t>0.04477582668131405</t>
  </si>
  <si>
    <t>A15.382.520.604.700</t>
  </si>
  <si>
    <t>Spleen</t>
  </si>
  <si>
    <t>0.0491835855029362</t>
  </si>
  <si>
    <t>reference_allele</t>
  </si>
  <si>
    <t>other_allele</t>
  </si>
  <si>
    <t>eaf</t>
  </si>
  <si>
    <t>OR</t>
  </si>
  <si>
    <t>OR_se</t>
  </si>
  <si>
    <t>OR_95L</t>
  </si>
  <si>
    <t>OR_95U</t>
  </si>
  <si>
    <t>z</t>
  </si>
  <si>
    <t>P</t>
  </si>
  <si>
    <t>q_statistic</t>
  </si>
  <si>
    <t>i2</t>
  </si>
  <si>
    <t>n_studies</t>
  </si>
  <si>
    <t>n_samples</t>
  </si>
  <si>
    <t>effects</t>
  </si>
  <si>
    <t>G</t>
  </si>
  <si>
    <t>T</t>
  </si>
  <si>
    <t>5</t>
  </si>
  <si>
    <t>+++++</t>
  </si>
  <si>
    <t>A</t>
  </si>
  <si>
    <t>-----</t>
  </si>
  <si>
    <t>C</t>
  </si>
  <si>
    <t>Initial GWAS (LADACTRL)</t>
  </si>
  <si>
    <t>chromosome</t>
  </si>
  <si>
    <t>position</t>
  </si>
  <si>
    <t>SNP</t>
  </si>
  <si>
    <t>p-value</t>
  </si>
  <si>
    <t>gene</t>
  </si>
  <si>
    <t>10</t>
  </si>
  <si>
    <t>6178614</t>
  </si>
  <si>
    <t>2.69E-07</t>
  </si>
  <si>
    <t>8152</t>
  </si>
  <si>
    <t>---</t>
  </si>
  <si>
    <t>4</t>
  </si>
  <si>
    <t>6</t>
  </si>
  <si>
    <t>90958231</t>
  </si>
  <si>
    <t>6.96E-07</t>
  </si>
  <si>
    <t>+++</t>
  </si>
  <si>
    <t>14</t>
  </si>
  <si>
    <t>69473004</t>
  </si>
  <si>
    <t>rs446091</t>
  </si>
  <si>
    <t>4.97E-07</t>
  </si>
  <si>
    <t>8151</t>
  </si>
  <si>
    <t>ACTN1</t>
  </si>
  <si>
    <t>8</t>
  </si>
  <si>
    <t>119886923</t>
  </si>
  <si>
    <t>1.19E-06</t>
  </si>
  <si>
    <t>19</t>
  </si>
  <si>
    <t>18637610</t>
  </si>
  <si>
    <t>3.33E-06</t>
  </si>
  <si>
    <t>43806382</t>
  </si>
  <si>
    <t>6.32E-06</t>
  </si>
  <si>
    <t>98450813</t>
  </si>
  <si>
    <t>4.99E-06</t>
  </si>
  <si>
    <t>LOC100289230</t>
  </si>
  <si>
    <t>101306045</t>
  </si>
  <si>
    <t>9.51E-06</t>
  </si>
  <si>
    <t>18</t>
  </si>
  <si>
    <t>12687969</t>
  </si>
  <si>
    <t>rs113916314</t>
  </si>
  <si>
    <t>1.14E-06</t>
  </si>
  <si>
    <t>SPIRE1</t>
  </si>
  <si>
    <t>8.19E-06</t>
  </si>
  <si>
    <t>156016226</t>
  </si>
  <si>
    <t>LOC285889</t>
  </si>
  <si>
    <t>168111238</t>
  </si>
  <si>
    <t>rs619330</t>
  </si>
  <si>
    <t>8.98E-06</t>
  </si>
  <si>
    <t>LOC441178</t>
  </si>
  <si>
    <t>42075522</t>
  </si>
  <si>
    <t>rs9349218</t>
  </si>
  <si>
    <t>7.93E-06</t>
  </si>
  <si>
    <t>C6orf132</t>
  </si>
  <si>
    <t>12077764</t>
  </si>
  <si>
    <t>rs7800617</t>
  </si>
  <si>
    <t>5.03E-06</t>
  </si>
  <si>
    <t>TMEM106B</t>
  </si>
  <si>
    <t>LADAT1D</t>
  </si>
  <si>
    <t>Cohort</t>
  </si>
  <si>
    <t>directly_genotyped_markers_lambda</t>
  </si>
  <si>
    <t>directly_genotyped_markers_count</t>
  </si>
  <si>
    <t>imputed_markers_lambda</t>
  </si>
  <si>
    <t>imputed_markers_count</t>
  </si>
  <si>
    <t>1.0359</t>
  </si>
  <si>
    <t>1.0314</t>
  </si>
  <si>
    <t>Swedish + ActionLADA</t>
  </si>
  <si>
    <t>Finnish</t>
  </si>
  <si>
    <t>LADAT2D</t>
  </si>
  <si>
    <t>1.0251</t>
  </si>
  <si>
    <t>1.0216</t>
  </si>
  <si>
    <t>1.0000</t>
  </si>
  <si>
    <t>0.9854</t>
  </si>
  <si>
    <t>0.9774</t>
  </si>
  <si>
    <t>GODARTS-Illumina</t>
  </si>
  <si>
    <t>GODARTS-Affymetrix</t>
  </si>
  <si>
    <t>N LADA</t>
  </si>
  <si>
    <t>N T1D</t>
  </si>
  <si>
    <t>N T2D</t>
  </si>
  <si>
    <t>totals</t>
  </si>
  <si>
    <t>LADACTRL</t>
  </si>
  <si>
    <t>Ncases</t>
  </si>
  <si>
    <t>Ncontrols</t>
  </si>
  <si>
    <t>MAF LADA cases</t>
  </si>
  <si>
    <t>MAFcontrols</t>
  </si>
  <si>
    <t>LADACTRL_SWE_SWE</t>
  </si>
  <si>
    <t>LADACTRL_ACLADA_BMDCS</t>
  </si>
  <si>
    <t>LADACTRL_DAN_DAN</t>
  </si>
  <si>
    <t>rs_number</t>
  </si>
  <si>
    <t>q_p-value</t>
  </si>
  <si>
    <t>LADAT1D_FIN_FIN</t>
  </si>
  <si>
    <t>LADAT1D_SWE-CHOP_SWE</t>
  </si>
  <si>
    <t>LADAT2D_FIN_FIN</t>
  </si>
  <si>
    <t>LADAT2D_SWE-CHOP_SWE</t>
  </si>
  <si>
    <t>LADAT2D_GoDARTS1</t>
  </si>
  <si>
    <t>LADAT2D_GoDARTS2</t>
  </si>
  <si>
    <t>LADA vs T1D meta-analysis</t>
  </si>
  <si>
    <t>LADA vs T2D meta-analysis</t>
  </si>
  <si>
    <t>MAF T1D cases</t>
  </si>
  <si>
    <t>MAF T2D cases</t>
  </si>
  <si>
    <t>_-log10_p-value</t>
  </si>
  <si>
    <t>LADAT2D_HUNT</t>
  </si>
  <si>
    <r>
      <t>rs7903146-T (</t>
    </r>
    <r>
      <rPr>
        <b/>
        <i/>
        <sz val="11"/>
        <color theme="1"/>
        <rFont val="Calibri"/>
        <family val="2"/>
        <scheme val="minor"/>
      </rPr>
      <t>TCF7L2</t>
    </r>
    <r>
      <rPr>
        <b/>
        <sz val="11"/>
        <color theme="1"/>
        <rFont val="Calibri"/>
        <family val="2"/>
        <scheme val="minor"/>
      </rPr>
      <t>)</t>
    </r>
  </si>
  <si>
    <t>+--+</t>
  </si>
  <si>
    <t>Swedish</t>
  </si>
  <si>
    <t>1.1662</t>
  </si>
  <si>
    <t>ActionLADA</t>
  </si>
  <si>
    <t>1.0274</t>
  </si>
  <si>
    <t>Danish</t>
  </si>
  <si>
    <t>N Ctrls</t>
  </si>
  <si>
    <t>With HUNT &amp; GoDARTS Replication</t>
  </si>
  <si>
    <t>10:6178614</t>
  </si>
  <si>
    <t>6:90958231</t>
  </si>
  <si>
    <t>14:69473004</t>
  </si>
  <si>
    <t>++++-</t>
  </si>
  <si>
    <t>19:18637610</t>
  </si>
  <si>
    <t>2:43806382</t>
  </si>
  <si>
    <t>----+</t>
  </si>
  <si>
    <t>5:98450813</t>
  </si>
  <si>
    <t>14:101306045</t>
  </si>
  <si>
    <t>18:12687969</t>
  </si>
  <si>
    <t>+++--</t>
  </si>
  <si>
    <t>7:156016226</t>
  </si>
  <si>
    <t>6:168111238</t>
  </si>
  <si>
    <t>6:42075522</t>
  </si>
  <si>
    <t>7:12077764</t>
  </si>
  <si>
    <t>LOCUS</t>
  </si>
  <si>
    <t>chr:pos</t>
  </si>
  <si>
    <t>rs7454108</t>
  </si>
  <si>
    <t>HLA_DQB1</t>
  </si>
  <si>
    <t>6:32681483</t>
  </si>
  <si>
    <t>++++</t>
  </si>
  <si>
    <t>rs9272346</t>
  </si>
  <si>
    <t>6:32604372</t>
  </si>
  <si>
    <t>rs2187668</t>
  </si>
  <si>
    <t>HLA_DRB1</t>
  </si>
  <si>
    <t>6:32605884</t>
  </si>
  <si>
    <t>rs3129889</t>
  </si>
  <si>
    <t>HLA_DRB1_15</t>
  </si>
  <si>
    <t>6:32413545</t>
  </si>
  <si>
    <t>+++?</t>
  </si>
  <si>
    <t>rs6679677</t>
  </si>
  <si>
    <t>PTPN22, PHTF1</t>
  </si>
  <si>
    <t>1:114303808</t>
  </si>
  <si>
    <t>rs689</t>
  </si>
  <si>
    <t>INS,IGF2, INS-IGF2,TH</t>
  </si>
  <si>
    <t>11:2182224</t>
  </si>
  <si>
    <t>0.000000</t>
  </si>
  <si>
    <t>rs17696736</t>
  </si>
  <si>
    <t>SH2B3,NAA25, CUX2, FAM109A, ATXN2, BRAP, ACAD10, RP11-162P23.2 (ENSG00000257767), ALDH2, MAPKAPK5, TMEM116, ERP29, TRAFD1, HECTD4, RPL6, PTPN11, RPH3A</t>
  </si>
  <si>
    <t>12:112486818</t>
  </si>
  <si>
    <t>rs597325</t>
  </si>
  <si>
    <t>6:91002494</t>
  </si>
  <si>
    <t>rs72928038</t>
  </si>
  <si>
    <t>6:90976768</t>
  </si>
  <si>
    <t>DLK1</t>
  </si>
  <si>
    <t>----</t>
  </si>
  <si>
    <t>rs61839660</t>
  </si>
  <si>
    <t>IL2RA, RBM17, PFKFB3</t>
  </si>
  <si>
    <t>10:6094697</t>
  </si>
  <si>
    <t>rs7090530</t>
  </si>
  <si>
    <t>10:6110875</t>
  </si>
  <si>
    <t>rs72727394</t>
  </si>
  <si>
    <t>RASGRP1, C15orf53</t>
  </si>
  <si>
    <t>15:38847022</t>
  </si>
  <si>
    <t>rs11571316</t>
  </si>
  <si>
    <t>CTLA4, ICOS</t>
  </si>
  <si>
    <t>2:204731089</t>
  </si>
  <si>
    <t>rs229541</t>
  </si>
  <si>
    <t>IL2RB, C1QTNF6, SSTR3, RAC2</t>
  </si>
  <si>
    <t>22:37591318</t>
  </si>
  <si>
    <t>+++-</t>
  </si>
  <si>
    <t>rs4763879</t>
  </si>
  <si>
    <t>CD69, KLRB1, CLEC2D, CLECL1</t>
  </si>
  <si>
    <t>12:9910164</t>
  </si>
  <si>
    <t>rs9653442</t>
  </si>
  <si>
    <t>AFF3</t>
  </si>
  <si>
    <t>2:100825367</t>
  </si>
  <si>
    <t>rs12708716</t>
  </si>
  <si>
    <t>CLEC16A,CIITA, DEXI,  RMI2, SOCS1, TNP2, PRM3, PRM2, PRM1, CTD-3088G3.8</t>
  </si>
  <si>
    <t>16:11179873</t>
  </si>
  <si>
    <t>---+</t>
  </si>
  <si>
    <t>rs10492166</t>
  </si>
  <si>
    <t>CD69</t>
  </si>
  <si>
    <t>12:9885999</t>
  </si>
  <si>
    <t>rs10795791</t>
  </si>
  <si>
    <t>IL2RA, RBM17</t>
  </si>
  <si>
    <t>10:6108340</t>
  </si>
  <si>
    <t>rs1738074</t>
  </si>
  <si>
    <t>RSPH3, TAGAP</t>
  </si>
  <si>
    <t>6:159465977</t>
  </si>
  <si>
    <t>rs1615504</t>
  </si>
  <si>
    <t>DOK6, CD226</t>
  </si>
  <si>
    <t>18:67526644</t>
  </si>
  <si>
    <t>rs2542151</t>
  </si>
  <si>
    <t>PTPN2</t>
  </si>
  <si>
    <t>18:12779947</t>
  </si>
  <si>
    <t>-+--</t>
  </si>
  <si>
    <t>rs9585056</t>
  </si>
  <si>
    <t>UBAC2, GPR18, GPR183, TM9SF2</t>
  </si>
  <si>
    <t>13:100081766</t>
  </si>
  <si>
    <t>rs7804356</t>
  </si>
  <si>
    <t xml:space="preserve"> SKAP2, C7orf71, HOXA1, HOXA2, HOXA3, HOXA4, HOXA5, HOXA6, HOXA7, HOXA9</t>
  </si>
  <si>
    <t>7:26891665</t>
  </si>
  <si>
    <t>rs12453507</t>
  </si>
  <si>
    <t>FBXL20, MED1, CDK12, NEUROD2, PPP1R1B, STARD3, TCAP, PNMT, PGAP3, ERBB2, MIEN1, GRB7, IKZF3, ZPBP2, GSDMB, ORMDL3, LRRC3C, GSDMA, PSMD3, CSF3, MED24, THRA</t>
  </si>
  <si>
    <t>17:38053207</t>
  </si>
  <si>
    <t>rs11170466</t>
  </si>
  <si>
    <t>ITGB7</t>
  </si>
  <si>
    <t>12:53585859</t>
  </si>
  <si>
    <t>rs1990760</t>
  </si>
  <si>
    <t>GCG, FAP, IFIH1, GCA, KCNH7</t>
  </si>
  <si>
    <t>2:163124051</t>
  </si>
  <si>
    <t>rs193778</t>
  </si>
  <si>
    <t>16:11351211</t>
  </si>
  <si>
    <t>rs3024493</t>
  </si>
  <si>
    <t>MAPKAPK2, IL10, IL19, IL20</t>
  </si>
  <si>
    <t>1:206943968</t>
  </si>
  <si>
    <t>rs911263</t>
  </si>
  <si>
    <t>RAD51B, ZFP36L1</t>
  </si>
  <si>
    <t>14:68753593</t>
  </si>
  <si>
    <t>rs5753037</t>
  </si>
  <si>
    <t>NF2, CABP7, ZMAT5, UQCR10, ASCC2, MTMR3, HORMAD2, LIF, OSM</t>
  </si>
  <si>
    <t>22:30581722</t>
  </si>
  <si>
    <t>rs6476839</t>
  </si>
  <si>
    <t>GLIS3</t>
  </si>
  <si>
    <t>9:4290823</t>
  </si>
  <si>
    <t>rs10509540</t>
  </si>
  <si>
    <t>RNLS</t>
  </si>
  <si>
    <t>10:90023033</t>
  </si>
  <si>
    <t>rs1456988</t>
  </si>
  <si>
    <t>C14orf64</t>
  </si>
  <si>
    <t>14:98488007</t>
  </si>
  <si>
    <t>+---</t>
  </si>
  <si>
    <t>rs11203203</t>
  </si>
  <si>
    <t>UBASH3A</t>
  </si>
  <si>
    <t>21:43836186</t>
  </si>
  <si>
    <t>++-+</t>
  </si>
  <si>
    <t>rs12908309</t>
  </si>
  <si>
    <t>RASGRP1</t>
  </si>
  <si>
    <t>15:38928677</t>
  </si>
  <si>
    <t>--++</t>
  </si>
  <si>
    <t>rs11258747</t>
  </si>
  <si>
    <t>PRKCQ</t>
  </si>
  <si>
    <t>10:6472891</t>
  </si>
  <si>
    <t>rs602662</t>
  </si>
  <si>
    <t>FUT2,SULT2B1, FAM83E, SPACA4, RPL18, SPHK2, DBP, CA11, NTN5, MAMSTR, RASIP1, IZUMO1, FUT1, FGF21</t>
  </si>
  <si>
    <t>19:49206985</t>
  </si>
  <si>
    <t>+-+-</t>
  </si>
  <si>
    <t>rs2281808</t>
  </si>
  <si>
    <t>SIRPD, RP4-576H24.4 (ENSG00000260861), SIRPB1, SIRPG</t>
  </si>
  <si>
    <t>20:1610551</t>
  </si>
  <si>
    <t>++--</t>
  </si>
  <si>
    <t>rs11954020</t>
  </si>
  <si>
    <t>IL7R</t>
  </si>
  <si>
    <t>5:35883251</t>
  </si>
  <si>
    <t>rs1538171</t>
  </si>
  <si>
    <t>CENPW</t>
  </si>
  <si>
    <t>6:126752884</t>
  </si>
  <si>
    <t>rs10877012</t>
  </si>
  <si>
    <t>CYP27B1</t>
  </si>
  <si>
    <t>12:58162085</t>
  </si>
  <si>
    <t>rs2611215</t>
  </si>
  <si>
    <t>TMEM192, KLHL2, MSMO1, CPE, TLL1</t>
  </si>
  <si>
    <t>4:166574267</t>
  </si>
  <si>
    <t>rs10272724</t>
  </si>
  <si>
    <t>IKZF1, FIGNL1, DDC, GRB10</t>
  </si>
  <si>
    <t>7:50477213</t>
  </si>
  <si>
    <t>rs7928968</t>
  </si>
  <si>
    <t>11:2050299</t>
  </si>
  <si>
    <t>-+++</t>
  </si>
  <si>
    <t>rs402072</t>
  </si>
  <si>
    <t>DACT3, PRKD2, STRN4, FKRP, SLC1A5</t>
  </si>
  <si>
    <t>19:47219122</t>
  </si>
  <si>
    <t>rs2304256</t>
  </si>
  <si>
    <t>ICAM1, ICAM4, ICAM5, ZGLP1, FDX1L, FDX1L, CTD-2369P2.12, RAVER1, ICAM3, TYK2, CDC37, PDE4A, KEAP1, S1PR5</t>
  </si>
  <si>
    <t>19:10475652</t>
  </si>
  <si>
    <t>rs924043</t>
  </si>
  <si>
    <t>WDR27, C6orf120, PHF10, TCTE3, ERMARD, DLL1, FAM120B, PSMB1, TBP, PDCD2</t>
  </si>
  <si>
    <t>6:170379025</t>
  </si>
  <si>
    <t>-++-</t>
  </si>
  <si>
    <t>rs601338</t>
  </si>
  <si>
    <t>19:49206674</t>
  </si>
  <si>
    <t>rs113010081</t>
  </si>
  <si>
    <t>CCR5</t>
  </si>
  <si>
    <t>3:46457412</t>
  </si>
  <si>
    <t>--+-</t>
  </si>
  <si>
    <t>rs10517086</t>
  </si>
  <si>
    <t>SLC34A2, SEL1L3, SMIM20, RBPJ, CCKAR, TBC1D19</t>
  </si>
  <si>
    <t>4:26085511</t>
  </si>
  <si>
    <t>rs3825932</t>
  </si>
  <si>
    <t>CHRNB4, ADAMTS7, MORF4L1, CTSH, RASGRF1</t>
  </si>
  <si>
    <t>15:79235446</t>
  </si>
  <si>
    <t>rs9924471</t>
  </si>
  <si>
    <t>SBK1, NPIPB6, EIF3CL, NPIPB7, CLN3, CLN3, APOBR, IL27, NUPR1, CCDC101, SULT1A2, SULT1A1, NPIPB8, EIF3C, NPIPB9, ATXN2L, TUFM, SH2B1, ATP2A1, RABEP2, CD19, NFATC2IP, SPNS1, LAT</t>
  </si>
  <si>
    <t>16:28591530</t>
  </si>
  <si>
    <t>rs4948088</t>
  </si>
  <si>
    <t>COBL</t>
  </si>
  <si>
    <t>7:51027194</t>
  </si>
  <si>
    <t>+?-+</t>
  </si>
  <si>
    <t>rs6920220</t>
  </si>
  <si>
    <t>TNFAIP3</t>
  </si>
  <si>
    <t>6:138006504</t>
  </si>
  <si>
    <t>rs6827756</t>
  </si>
  <si>
    <t>KIAA1109, ADAD1, IL2, IL21</t>
  </si>
  <si>
    <t>4:123184411</t>
  </si>
  <si>
    <t>+-++</t>
  </si>
  <si>
    <t>rs694739</t>
  </si>
  <si>
    <t>BAD,MACROD1, FLRT1, STIP1, FERMT3, TRPT1, NUDT22, DNAJC4, VEGFB, FKBP2, PPP1R14B, PLCB3, GPR137, KCNK4, TEX40, ESRRA, TRMT112, PRDX5, CCDC88B, RPS6KA4</t>
  </si>
  <si>
    <t>11:64097233</t>
  </si>
  <si>
    <t>rs4849135</t>
  </si>
  <si>
    <t>ACOXL,LINC00116, LIMS3, LIMS3L, RGPD6, BUB1, ACOXL</t>
  </si>
  <si>
    <t>2:111615079</t>
  </si>
  <si>
    <t>rs478222</t>
  </si>
  <si>
    <t>DNMT3A,CENPO, ADCY3, DNAJC27, EFR3B, POMC</t>
  </si>
  <si>
    <t>2:25301755</t>
  </si>
  <si>
    <t>-+-+</t>
  </si>
  <si>
    <t>rs722988</t>
  </si>
  <si>
    <t>ITGB1, NRP1</t>
  </si>
  <si>
    <t>10:33426147</t>
  </si>
  <si>
    <t>rs6691977</t>
  </si>
  <si>
    <t>KIF14, DDX59, CAMSAP2, GPR25, C1orf106</t>
  </si>
  <si>
    <t>1:200814959</t>
  </si>
  <si>
    <t>rs1465788</t>
  </si>
  <si>
    <t>14:69263599</t>
  </si>
  <si>
    <t>rs7221109</t>
  </si>
  <si>
    <t>CCR7, SMARCE1, KRT222, KRT222, KRT24</t>
  </si>
  <si>
    <t>17:38770286</t>
  </si>
  <si>
    <t>rs12148472</t>
  </si>
  <si>
    <t>15:79231478</t>
  </si>
  <si>
    <t>rs10401969</t>
  </si>
  <si>
    <t>CILP2</t>
  </si>
  <si>
    <t>19:19407718</t>
  </si>
  <si>
    <t>10:114758349</t>
  </si>
  <si>
    <t>rs10842994</t>
  </si>
  <si>
    <t>KLHDC5</t>
  </si>
  <si>
    <t>12:27965150</t>
  </si>
  <si>
    <t>rs8108269</t>
  </si>
  <si>
    <t>GIPR</t>
  </si>
  <si>
    <t>19:46158513</t>
  </si>
  <si>
    <t>rs10203174</t>
  </si>
  <si>
    <t>2:43690030</t>
  </si>
  <si>
    <t>rs11634397</t>
  </si>
  <si>
    <t>ZFAND6</t>
  </si>
  <si>
    <t>15:80432222</t>
  </si>
  <si>
    <t>rs849135</t>
  </si>
  <si>
    <t>JAZF1</t>
  </si>
  <si>
    <t>7:28196413</t>
  </si>
  <si>
    <t>rs163184</t>
  </si>
  <si>
    <t>KCNQ1</t>
  </si>
  <si>
    <t>11:2847069</t>
  </si>
  <si>
    <t>rs9936385</t>
  </si>
  <si>
    <t>FTO</t>
  </si>
  <si>
    <t>16:53819169</t>
  </si>
  <si>
    <t>rs10923931</t>
  </si>
  <si>
    <t>NOTCH2</t>
  </si>
  <si>
    <t>1:120517959</t>
  </si>
  <si>
    <t>rs4402960</t>
  </si>
  <si>
    <t>IGF2BP</t>
  </si>
  <si>
    <t>3:185511687</t>
  </si>
  <si>
    <t>rs17168486</t>
  </si>
  <si>
    <t>DGKB</t>
  </si>
  <si>
    <t>7:14898282</t>
  </si>
  <si>
    <t>rs7756992</t>
  </si>
  <si>
    <t>CDKAL1</t>
  </si>
  <si>
    <t>6:20679709</t>
  </si>
  <si>
    <t>rs2943640</t>
  </si>
  <si>
    <t>IRS1</t>
  </si>
  <si>
    <t>2:227093585</t>
  </si>
  <si>
    <t>rs6878122</t>
  </si>
  <si>
    <t>ZBED3</t>
  </si>
  <si>
    <t>5:76427311</t>
  </si>
  <si>
    <t>rs2796441</t>
  </si>
  <si>
    <t>TLE1</t>
  </si>
  <si>
    <t>9:84308948</t>
  </si>
  <si>
    <t>rs4458523</t>
  </si>
  <si>
    <t>WFS1</t>
  </si>
  <si>
    <t>4:6289986</t>
  </si>
  <si>
    <t>rs516946</t>
  </si>
  <si>
    <t>ANK1</t>
  </si>
  <si>
    <t>8:41519248</t>
  </si>
  <si>
    <t>rs4275659</t>
  </si>
  <si>
    <t>MPHOSPH9</t>
  </si>
  <si>
    <t>12:123447928</t>
  </si>
  <si>
    <t>rs6723108</t>
  </si>
  <si>
    <t>TMEM163</t>
  </si>
  <si>
    <t>2:135479980</t>
  </si>
  <si>
    <t>rs7403531</t>
  </si>
  <si>
    <t>15:38822905</t>
  </si>
  <si>
    <t>-?--</t>
  </si>
  <si>
    <t>rs10811661</t>
  </si>
  <si>
    <t>CDKN2A/B</t>
  </si>
  <si>
    <t>9:22134094</t>
  </si>
  <si>
    <t>rs1552224</t>
  </si>
  <si>
    <t>ARAP1 (CENTD2)</t>
  </si>
  <si>
    <t>11:72433098</t>
  </si>
  <si>
    <t>rs243088</t>
  </si>
  <si>
    <t>BCL11A</t>
  </si>
  <si>
    <t>2:60568745</t>
  </si>
  <si>
    <t>rs459193</t>
  </si>
  <si>
    <t>ANKRD55</t>
  </si>
  <si>
    <t>5:55806751</t>
  </si>
  <si>
    <t>rs7845219</t>
  </si>
  <si>
    <t>TP53INP1</t>
  </si>
  <si>
    <t>8:95937502</t>
  </si>
  <si>
    <t>rs6808574</t>
  </si>
  <si>
    <t>LPP</t>
  </si>
  <si>
    <t>3:187740523</t>
  </si>
  <si>
    <t>rs12899811</t>
  </si>
  <si>
    <t>PRC1</t>
  </si>
  <si>
    <t>15:91544076</t>
  </si>
  <si>
    <t>rs2334499</t>
  </si>
  <si>
    <t>DUSP8</t>
  </si>
  <si>
    <t>11:1696849</t>
  </si>
  <si>
    <t>rs7163757</t>
  </si>
  <si>
    <t>C2CD4A</t>
  </si>
  <si>
    <t>15:62391608</t>
  </si>
  <si>
    <t>rs7041847</t>
  </si>
  <si>
    <t>9:4287466</t>
  </si>
  <si>
    <t>rs17106184</t>
  </si>
  <si>
    <t>FAF1</t>
  </si>
  <si>
    <t>1:50909985</t>
  </si>
  <si>
    <t>rs6795735</t>
  </si>
  <si>
    <t>ADAMTS9</t>
  </si>
  <si>
    <t>3:64705365</t>
  </si>
  <si>
    <t>rs7178572</t>
  </si>
  <si>
    <t>HMG20A</t>
  </si>
  <si>
    <t>15:77747190</t>
  </si>
  <si>
    <t>rs831571</t>
  </si>
  <si>
    <t>PSMD6</t>
  </si>
  <si>
    <t>3:64048297</t>
  </si>
  <si>
    <t>rs2075423</t>
  </si>
  <si>
    <t>PROX1</t>
  </si>
  <si>
    <t>1:214154719</t>
  </si>
  <si>
    <t>rs2261181</t>
  </si>
  <si>
    <t>HMGA2</t>
  </si>
  <si>
    <t>12:66212318</t>
  </si>
  <si>
    <t>rs17791513</t>
  </si>
  <si>
    <t>TLE4</t>
  </si>
  <si>
    <t>9:81905590</t>
  </si>
  <si>
    <t>rs6813195</t>
  </si>
  <si>
    <t>TMEM154</t>
  </si>
  <si>
    <t>4:153520475</t>
  </si>
  <si>
    <t>rs12970134</t>
  </si>
  <si>
    <t>MC4R</t>
  </si>
  <si>
    <t>18:57884750</t>
  </si>
  <si>
    <t>rs11717195</t>
  </si>
  <si>
    <t>ADCY5</t>
  </si>
  <si>
    <t>3:123082398</t>
  </si>
  <si>
    <t>rs3786897</t>
  </si>
  <si>
    <t>PEPD</t>
  </si>
  <si>
    <t>19:33893008</t>
  </si>
  <si>
    <t>rs11063069</t>
  </si>
  <si>
    <t>CCND2</t>
  </si>
  <si>
    <t>12:4374373</t>
  </si>
  <si>
    <t>rs10830963</t>
  </si>
  <si>
    <t>MTNR1B</t>
  </si>
  <si>
    <t>11:92708710</t>
  </si>
  <si>
    <t>rs1359790</t>
  </si>
  <si>
    <t>SPRY2</t>
  </si>
  <si>
    <t>13:80717156</t>
  </si>
  <si>
    <t>rs9470794</t>
  </si>
  <si>
    <t>ZFAND3</t>
  </si>
  <si>
    <t>6:38106844</t>
  </si>
  <si>
    <t>rs12427353</t>
  </si>
  <si>
    <t>HNF1A</t>
  </si>
  <si>
    <t>12:121426901</t>
  </si>
  <si>
    <t>rs1111875</t>
  </si>
  <si>
    <t>HHEX/IDE</t>
  </si>
  <si>
    <t>10:94462882</t>
  </si>
  <si>
    <t>rs7612463</t>
  </si>
  <si>
    <t>UBE2E2</t>
  </si>
  <si>
    <t>3:23336450</t>
  </si>
  <si>
    <t>rs3802177</t>
  </si>
  <si>
    <t>SLC30A8</t>
  </si>
  <si>
    <t>8:118185025</t>
  </si>
  <si>
    <t>rs702634</t>
  </si>
  <si>
    <t>ARL15</t>
  </si>
  <si>
    <t>5:53271420</t>
  </si>
  <si>
    <t>rs4812829</t>
  </si>
  <si>
    <t>HNF4A</t>
  </si>
  <si>
    <t>20:42989267</t>
  </si>
  <si>
    <t>rs13233731</t>
  </si>
  <si>
    <t>KLF14</t>
  </si>
  <si>
    <t>7:130437689</t>
  </si>
  <si>
    <t>rs4430796</t>
  </si>
  <si>
    <t>HNF1B</t>
  </si>
  <si>
    <t>17:36098040</t>
  </si>
  <si>
    <t>rs1802295</t>
  </si>
  <si>
    <t>VPS26A</t>
  </si>
  <si>
    <t>10:70931474</t>
  </si>
  <si>
    <t>rs5215</t>
  </si>
  <si>
    <t>KCNJ11</t>
  </si>
  <si>
    <t>11:17408630</t>
  </si>
  <si>
    <t>rs7593730</t>
  </si>
  <si>
    <t>RBMS1</t>
  </si>
  <si>
    <t>2:161171454</t>
  </si>
  <si>
    <t>rs9505118</t>
  </si>
  <si>
    <t>SSR1/RREB1</t>
  </si>
  <si>
    <t>6:7290437</t>
  </si>
  <si>
    <t>rs7955901</t>
  </si>
  <si>
    <t>TSPAN8</t>
  </si>
  <si>
    <t>12:71433293</t>
  </si>
  <si>
    <t>rs12571751</t>
  </si>
  <si>
    <t>ZMIZ1</t>
  </si>
  <si>
    <t>10:80942631</t>
  </si>
  <si>
    <t>rs2028299</t>
  </si>
  <si>
    <t>AP3S2</t>
  </si>
  <si>
    <t>15:90374257</t>
  </si>
  <si>
    <t>rs6467136</t>
  </si>
  <si>
    <t>GCC1</t>
  </si>
  <si>
    <t>7:127164958</t>
  </si>
  <si>
    <t>rs16861329</t>
  </si>
  <si>
    <t>ST64GAL1</t>
  </si>
  <si>
    <t>3:186666461</t>
  </si>
  <si>
    <t>rs7903146</t>
  </si>
  <si>
    <t>TCF7L2</t>
  </si>
  <si>
    <t>rs780094</t>
  </si>
  <si>
    <t>GCKR</t>
  </si>
  <si>
    <t>2:27741237</t>
  </si>
  <si>
    <t>rs10278336</t>
  </si>
  <si>
    <t>GCK</t>
  </si>
  <si>
    <t>7:44245363</t>
  </si>
  <si>
    <t>LADACTRL_HUNT</t>
  </si>
  <si>
    <t>LADA vs CTRLS meta-analysis (+HUNT)</t>
  </si>
  <si>
    <t>total markers</t>
  </si>
  <si>
    <t>NA</t>
  </si>
  <si>
    <t>Queen Mary University of London and the Action Lada consortium in Europe</t>
  </si>
  <si>
    <t xml:space="preserve">Aged 30-70 Patients were designated with diabetes according to standard criteria, and LADA was defined as follows: patients 1) aged 30–70 years, 2) with diabetes associated autoantibodies, and 3) who did not require insulin treatment for at least 6 months post diagnosis. </t>
  </si>
  <si>
    <t>Exclusion criteria were insufficient dataset, current pregnancy, renal disease with raised creatinine or proteinuria, or acute illness at the time of testing.</t>
  </si>
  <si>
    <t>47.7, 46.99-48.47</t>
  </si>
  <si>
    <t xml:space="preserve">M57%/F37% * 6% missing info </t>
  </si>
  <si>
    <t>In House RIA</t>
  </si>
  <si>
    <t xml:space="preserve">LADA was defined as follows: patients 1) aged 30–70 years, 2) with diabetes associated autoantibodies, and 3) who did not require insulin treatment for at least 6 months post diagnosis. </t>
  </si>
  <si>
    <t>Genetics of Diabetes Audit and Research</t>
  </si>
  <si>
    <t>LADA/T2D/Population CTL</t>
  </si>
  <si>
    <t>Univeersity of Dundee</t>
  </si>
  <si>
    <t>Scottish</t>
  </si>
  <si>
    <t>Age diagnosis &lt;35; No insulin within 1 year diagnosis; GADA positive</t>
  </si>
  <si>
    <t>RSR ELISA (RS-GDE96-F)</t>
  </si>
  <si>
    <t>Affymatrix 6; Illumina Infinium II Omni Express</t>
  </si>
  <si>
    <t>The Nord-Trøndelag Health Study</t>
  </si>
  <si>
    <t>HUNT Research Centre, Department of Public Health and Nursing, Faculty of Medicine and Health Sciences, the Norwegian University of Science and Technology, Norway</t>
  </si>
  <si>
    <t>Norwegian</t>
  </si>
  <si>
    <r>
      <t xml:space="preserve">Self-reported yes to having diabetes, positive for GAD antibodies, initial age at diagnosis &gt;30 years old and no insulin treatment within one year of diagnosis.       </t>
    </r>
    <r>
      <rPr>
        <b/>
        <sz val="11"/>
        <color theme="1"/>
        <rFont val="Calibri"/>
        <family val="2"/>
        <scheme val="minor"/>
      </rPr>
      <t/>
    </r>
  </si>
  <si>
    <t>Mean 67.5 and range 57.4</t>
  </si>
  <si>
    <t>53.2% Male</t>
  </si>
  <si>
    <t xml:space="preserve">AntiGAD was measured by immuno-precipitation using translation labeled 3H-GAD65 as labeled reagent (Novo Nordisk, Denmark). Separation of bound antiGAD and free labeled antigen was done by protein A coupled to Sepharose (procedure developed at the Hormone laboratory). Antibody levels were expressed as an antibody index (ai) relative to a standard serum given by the formula [(counts per minute (cpm) in the patients sample – cpm from negative reference sample) / (cpm of a positive reference sample – cpm from negative reference sample)]. The lower limit of detection was 0.01ai, whereas no upper limit was defined. Intra-assay variation coefficient (CV) was 14% in the lowest (0.11ai), 8% in the middle (0.22ai) and 17% in the highest (2.0ai) range of measurements. Total assay CV was 19% in the lower (0.21ai) and 23% in the higher (0.66ai) measurement range. 
An antibody index of 0.08ai or greater is considered positive. This cut-off level of positivity is the one used by the Hormone laboratory for clinical purpose and is based on participation in DASP. Cut-off was set to achieve the highest possible specificity with an acceptable corresponding sensitivity. Based on participation in DASP this corresponds to a 68% workshop-sensitivity and 100% workshop-specificity. 
</t>
  </si>
  <si>
    <t>IlluminaHumanCore arrays (UM_HUNT_Biobank_11788091, HumanCoreExome-12-v1-0, and HumanCoreE xome-12-v1-1)</t>
  </si>
  <si>
    <t xml:space="preserve">Samples that failed to reach a 99% call rate, had contamination &gt; 2.5% as estimated with BAF Regress, large chromosomal copy number variants, lower call rate of a technical duplicate pair and twins, gonosomal constellations other than XX and XY, or whose inferred sex contradicted the reported gender, were excluded. Samples that passed quality control were analysed in a second round of genotype calling following the Genome Studio quality control protocol. Genomic position, strand orientation and the reference allele of genotyped variants were determined by aligning their probe sequences against the human genome (Genome Reference Consortium Human genome build 37 and revised Cambridge Reference Sequence of the human mitochondrial DNA; http://genome.ucsc.edu) using BLAT. PLINK v1.90 was then used to exclude variants if their probe sequences could not be perfectly mapped, cluster separation was &lt; 0.3, Gentrain score &lt; 0.15, showed deviations from Hardy Weinberg equilibrium in unrelated samples of European ancestry with p-value &lt; 0.0001), had a call rate &lt; 99%, or another assay with higher call rate genotyped the same variant. Ancestry of all samples was inferred by projecting all genotyped samples into the space of the principal components of the Human Genome Diversity Project (HGDP) reference panel (938 unrelated individuals; downloaded from http://csg.sph.umich.edu/chaolong/LASER/), using PLINK. Recent European ancestry was defined as samples that fell into an ellipsoid spanning exclusively European populations of the HGDP panel. The different arrays were harmonized by reducing to a set of overlapping variants and excluding variants that showed frequency differences &gt; 15% between data sets, or that were monomorphic in one and had MAF &gt; 1% in another data set. The resulting genotype data were phased using Eagle2 v2.3. </t>
  </si>
  <si>
    <t xml:space="preserve">chr1-22: HRC.r1-1 + 2,200 whole-genome sequenced HUNT samples; chrX: HRC.r1-1 </t>
  </si>
  <si>
    <t xml:space="preserve">Imputation was performed on the samples of recent European ancestry using Minimac3 (v2.0.1, http://genome.sph.umich.edu/wiki/Minimac3) and the Haplotype Reference Consortium reference panel (release version 1.1). A maximal set of relatively unrelated individuals (kinship coefficient &lt; 0.0884) was chosen using KING and FastIndep. </t>
  </si>
  <si>
    <t>T2D</t>
  </si>
  <si>
    <t xml:space="preserve">Self-reported yes to having diabetes, GAD antibodies negative, initial age at diagnosis &gt;30 years old and no insulin treatment within one year of diagnosis. Age and gender matched to the LADA cases.    </t>
  </si>
  <si>
    <t>Mean 67.2 and range 55.0</t>
  </si>
  <si>
    <t>Non-diabetic population controls</t>
  </si>
  <si>
    <t xml:space="preserve"> Self-reported no to ever having diabetes, and had non-fasting serum glucose &lt;7.0 mmol/l. Age and gender matched to the LADA cases.</t>
  </si>
  <si>
    <t>Mean 67.5 and range 57.8</t>
  </si>
  <si>
    <t>All New Diabetics In Scania</t>
  </si>
  <si>
    <t>LADA cases</t>
  </si>
  <si>
    <t>Age at onset ≥ 35 years, GAD (ELISA) &gt; 10 kE/L, GAD (RIA) &gt;50 U/ml</t>
  </si>
  <si>
    <t>Non-Scandinavians excluded</t>
  </si>
  <si>
    <t xml:space="preserve">Diabetes Registry Vasa </t>
  </si>
  <si>
    <t>LADA cases/ T1D cases/ T2D cases</t>
  </si>
  <si>
    <t>Malmö, Sweden</t>
  </si>
  <si>
    <t>Diabetics excluded</t>
  </si>
  <si>
    <t>Scania Diabetes Registry</t>
  </si>
  <si>
    <t>Copenhagen controls</t>
  </si>
  <si>
    <t xml:space="preserve">Danish non-diabetic individuals </t>
  </si>
  <si>
    <t>DM</t>
  </si>
  <si>
    <t>64.42 (range, 34.44)</t>
  </si>
  <si>
    <t>49.9% male</t>
  </si>
  <si>
    <t xml:space="preserve">Illumina Human Core Exome </t>
  </si>
  <si>
    <t>Prior to imputation we removed variants that had a missingness of more than 5% (across batches), a minor allele frequency of less than 5%, or a hardy-weinberg equilibrium pvalue &lt; 10e-5. A total of 3194 individuals and 107808 markers (with an average genotyping rate of 0.999) passed QC. Only a subset of the imputed individuals is included in the association analysis (476 LADA vs. 1807 controls).</t>
  </si>
  <si>
    <t>Haplotype Reference Consortium (r1.1)</t>
  </si>
  <si>
    <t>Sanger</t>
  </si>
  <si>
    <t>None</t>
  </si>
  <si>
    <t>The 1936 birth cohort</t>
  </si>
  <si>
    <t xml:space="preserve">The samples were collected from four municipalities nearby Glostrup Hospital, Denmark </t>
  </si>
  <si>
    <t>624 non-diabetic individuals (502 NGTs, 122 IFG/IGTs)</t>
  </si>
  <si>
    <t>controls</t>
  </si>
  <si>
    <t>The samples were collected in 2009–2011 from four Danish research centres (Steno Diabetes Center, Aarhus University Hospital, Holstebro Hospital, and Hospital of South West Jutland, Esbjerg).</t>
  </si>
  <si>
    <t>1350 non-diabetic individuals (812 NGTs, 538 IFG/IGTs)</t>
  </si>
  <si>
    <t>Copenhagen LADA</t>
  </si>
  <si>
    <t>The following inclusion criteria for LADA have been applied in all sub-cohorts: GADA positive, ≥20 years at the time of diagnosis, and treated without insulin for the first year after diagnosis or having fasting serum C-peptide ≥300 pmol/L at the time of investigation.</t>
  </si>
  <si>
    <t>58.32 (range, 67.31)</t>
  </si>
  <si>
    <t>56.2% male</t>
  </si>
  <si>
    <t>Danish Centre for strategic Research in Type 2 Diabetes (DD2)</t>
  </si>
  <si>
    <t>Denmark</t>
  </si>
  <si>
    <t>AESKULISA</t>
  </si>
  <si>
    <t>Vejle Biobank</t>
  </si>
  <si>
    <t>Vejle county, Denmark</t>
  </si>
  <si>
    <t>OUH</t>
  </si>
  <si>
    <t>Odense University hospital, Denmark</t>
  </si>
  <si>
    <t>RSR RIA</t>
  </si>
  <si>
    <t>CIMT</t>
  </si>
  <si>
    <t>Eight hospitals in the capital region of Denmark</t>
  </si>
  <si>
    <t>RSR ELISA</t>
  </si>
  <si>
    <t>Inter99</t>
  </si>
  <si>
    <t>Capital region, Denmark</t>
  </si>
  <si>
    <t>SDC</t>
  </si>
  <si>
    <t>Steno Diabetes Center, Gentofte, Denmark</t>
  </si>
  <si>
    <t xml:space="preserve">RSR ELISA (n=52) or AESKULISA (n=89) </t>
  </si>
  <si>
    <t>Genome-wide significant signals associated with T1D from various publications (and top LADA signal) - pairwise r2</t>
  </si>
  <si>
    <t>rs12251307</t>
  </si>
  <si>
    <t>rs41295121</t>
  </si>
  <si>
    <t>rs1983890- LADA snp</t>
  </si>
  <si>
    <t>Reference</t>
  </si>
  <si>
    <t>Position (b37)</t>
  </si>
  <si>
    <t>HRC coordinates</t>
  </si>
  <si>
    <t>Onengut</t>
  </si>
  <si>
    <t>10:6094697_C_T</t>
  </si>
  <si>
    <t>10:6108340_A_G</t>
  </si>
  <si>
    <t>Bradfield</t>
  </si>
  <si>
    <t>10:6110875_C_A</t>
  </si>
  <si>
    <t>Barrett</t>
  </si>
  <si>
    <t>10:6123495_C_T</t>
  </si>
  <si>
    <t>not found</t>
  </si>
  <si>
    <t xml:space="preserve">10:6178614_C_T </t>
  </si>
  <si>
    <t>10:6472891_G_T</t>
  </si>
  <si>
    <t>Additional sensitivity analyses</t>
  </si>
  <si>
    <t>Swedish LADA vs non-diabetic controls</t>
  </si>
  <si>
    <t>Swedish LADA vs controls (incl. diabetics)</t>
  </si>
  <si>
    <t>Michigan</t>
  </si>
  <si>
    <t>Samples of non-European ancestry were excluded.</t>
  </si>
  <si>
    <r>
      <rPr>
        <b/>
        <sz val="11"/>
        <color theme="1"/>
        <rFont val="Calibri"/>
        <family val="2"/>
        <scheme val="minor"/>
      </rPr>
      <t>LADA:</t>
    </r>
    <r>
      <rPr>
        <sz val="11"/>
        <color theme="1"/>
        <rFont val="Calibri"/>
        <family val="2"/>
        <scheme val="minor"/>
      </rPr>
      <t xml:space="preserve"> Age at onset ≥ 35 years, C-peptide (KLU) &gt; 0.2 nmol/L, GAD65a (EIA) ≥ 10 U/ml; </t>
    </r>
    <r>
      <rPr>
        <b/>
        <sz val="11"/>
        <color theme="1"/>
        <rFont val="Calibri"/>
        <family val="2"/>
        <scheme val="minor"/>
      </rPr>
      <t>T1D:</t>
    </r>
    <r>
      <rPr>
        <sz val="11"/>
        <color theme="1"/>
        <rFont val="Calibri"/>
        <family val="2"/>
        <scheme val="minor"/>
      </rPr>
      <t xml:space="preserve"> Age at onset &lt; 35 years, C-peptide (KLU) &lt; 0.2 nmol/L; </t>
    </r>
    <r>
      <rPr>
        <b/>
        <sz val="11"/>
        <color theme="1"/>
        <rFont val="Calibri"/>
        <family val="2"/>
        <scheme val="minor"/>
      </rPr>
      <t>T2D:</t>
    </r>
    <r>
      <rPr>
        <sz val="11"/>
        <color theme="1"/>
        <rFont val="Calibri"/>
        <family val="2"/>
        <scheme val="minor"/>
      </rPr>
      <t xml:space="preserve"> Age at onset ≥ 35 years, C-peptide (KLU) ≥ 0.2 nmol/L, GAD65a (EIA) &lt; 10 U/ml.</t>
    </r>
  </si>
  <si>
    <r>
      <rPr>
        <b/>
        <sz val="11"/>
        <color theme="1"/>
        <rFont val="Calibri"/>
        <family val="2"/>
        <scheme val="minor"/>
      </rPr>
      <t>SDR</t>
    </r>
    <r>
      <rPr>
        <sz val="11"/>
        <color theme="1"/>
        <rFont val="Calibri"/>
        <family val="2"/>
        <scheme val="minor"/>
      </rPr>
      <t xml:space="preserve">: GAD (Wallenberg lab (AU ref &lt; 5.0), GAD (Wallenberg lab (IU/ml ref &lt;32), C-peptide (Klin kem (RIA) ref 0.25-0.75), C-peptide (Klin kem ref 0.3-1.3), C-peptide (Lund (ref 0.25-0.75); </t>
    </r>
    <r>
      <rPr>
        <b/>
        <sz val="11"/>
        <color theme="1"/>
        <rFont val="Calibri"/>
        <family val="2"/>
        <scheme val="minor"/>
      </rPr>
      <t>LADA:</t>
    </r>
    <r>
      <rPr>
        <sz val="11"/>
        <color theme="1"/>
        <rFont val="Calibri"/>
        <family val="2"/>
        <scheme val="minor"/>
      </rPr>
      <t xml:space="preserve"> Age at onset ≥ 35, GAD ≥ 10 AU, GAD ≥ 50 IU/ml; </t>
    </r>
    <r>
      <rPr>
        <b/>
        <sz val="11"/>
        <color theme="1"/>
        <rFont val="Calibri"/>
        <family val="2"/>
        <scheme val="minor"/>
      </rPr>
      <t>T1D:</t>
    </r>
    <r>
      <rPr>
        <sz val="11"/>
        <color theme="1"/>
        <rFont val="Calibri"/>
        <family val="2"/>
        <scheme val="minor"/>
      </rPr>
      <t xml:space="preserve"> Age  at onset &lt; 35, GAD ≥ 20 AU, GAD ≥ 100 IU/ml, C-peptide ≥ 0.25 (Klin kem (RIA)), C-peptide ≥ 0.3 (Klin kem), C-peptide ≥ 0.25 (Lund); </t>
    </r>
    <r>
      <rPr>
        <b/>
        <sz val="11"/>
        <color theme="1"/>
        <rFont val="Calibri"/>
        <family val="2"/>
        <scheme val="minor"/>
      </rPr>
      <t>T2D:</t>
    </r>
    <r>
      <rPr>
        <sz val="11"/>
        <color theme="1"/>
        <rFont val="Calibri"/>
        <family val="2"/>
        <scheme val="minor"/>
      </rPr>
      <t xml:space="preserve"> BMI &gt; 25, GAD &lt; 5 AU, GAD ≤ 34 IU/ml, C-peptide (Klin kem (RIA)) ≥ 0.75, C-peptide (Klin kem) ≥ 1.3, C-peptide (Lund) ≥ 0.75, For patients that did not fulfill the criteria for any of the above, the diagnosis given by their physician was used</t>
    </r>
  </si>
  <si>
    <t>MAF</t>
  </si>
  <si>
    <t>T1D</t>
  </si>
  <si>
    <t>Assuming disease prevalence of 0.0033</t>
  </si>
  <si>
    <t>Assuming disease prevalence of 0.045</t>
  </si>
  <si>
    <t>DRB1-DQA1-DQB1</t>
  </si>
  <si>
    <t>LADA vs BMDCS OR</t>
  </si>
  <si>
    <t>LADA vs T1D OR</t>
  </si>
  <si>
    <t>01:01-01:01-05:01</t>
  </si>
  <si>
    <t>0.7[0.58-0.84]</t>
  </si>
  <si>
    <t>0.76[0.63-0.91]</t>
  </si>
  <si>
    <t>03:01-05:01-02:01</t>
  </si>
  <si>
    <t>2.17[1.86-2.53]</t>
  </si>
  <si>
    <t>&lt; 2.22e-16</t>
  </si>
  <si>
    <t>1.75[1.58-1.93]</t>
  </si>
  <si>
    <t>04:01-03:01-03:02</t>
  </si>
  <si>
    <t>4.32[3.51-5.35]</t>
  </si>
  <si>
    <t>1.23[1.11-1.37]</t>
  </si>
  <si>
    <t>04:04-03:01-03:02</t>
  </si>
  <si>
    <t>1.13[0.86-1.5]</t>
  </si>
  <si>
    <t>2.01[1.66-2.44]</t>
  </si>
  <si>
    <t>04:05-03:01-03:02</t>
  </si>
  <si>
    <t>2.27[1.04-5.66]</t>
  </si>
  <si>
    <t>2.56[1.71-3.88]</t>
  </si>
  <si>
    <t>07:01-02:01-02:02</t>
  </si>
  <si>
    <t>0.78[0.65-0.94]</t>
  </si>
  <si>
    <t>0.54[0.44-0.66]</t>
  </si>
  <si>
    <t>07:01-02:01-03:03</t>
  </si>
  <si>
    <t>0.33[0.23-0.47]</t>
  </si>
  <si>
    <t>0.16[0.07-0.33]</t>
  </si>
  <si>
    <t>11:01-05:01-03:01</t>
  </si>
  <si>
    <t>0.36[0.28-0.47]</t>
  </si>
  <si>
    <t>0.24[0.15-0.37]</t>
  </si>
  <si>
    <t>13:01-01:03-06:03</t>
  </si>
  <si>
    <t>0.84[0.67-1.07]</t>
  </si>
  <si>
    <t>0.23[0.16-0.31]</t>
  </si>
  <si>
    <t>14:01-01:01-05:03</t>
  </si>
  <si>
    <t>0.31[0.18-0.53]</t>
  </si>
  <si>
    <t>0.17[0.04-0.5]</t>
  </si>
  <si>
    <t>15:01-01:02-06:02</t>
  </si>
  <si>
    <t>0.3[0.25-0.36]</t>
  </si>
  <si>
    <t>0.05[0.02-0.1]</t>
  </si>
  <si>
    <t>ActionLada 'Plus'</t>
  </si>
  <si>
    <t>Children’s Hospital of Los Angeles (Los Angeles, CA), Cincinnati Children’s Hospital Medical Center (Cincinnati, OH), Creighton University (Omaha, NE), Children’s Hospital of Philadelphia (Philadelphia, PA), and Columbia University (New York, NY)</t>
  </si>
  <si>
    <t>See below</t>
  </si>
  <si>
    <t>BOTNIA</t>
  </si>
  <si>
    <r>
      <t xml:space="preserve">LADA vs BMDCS </t>
    </r>
    <r>
      <rPr>
        <b/>
        <i/>
        <sz val="12"/>
        <rFont val="Calibri"/>
        <family val="2"/>
        <scheme val="minor"/>
      </rPr>
      <t>p</t>
    </r>
  </si>
  <si>
    <r>
      <t xml:space="preserve">LADA vs T1D </t>
    </r>
    <r>
      <rPr>
        <b/>
        <i/>
        <sz val="12"/>
        <rFont val="Calibri"/>
        <family val="2"/>
        <scheme val="minor"/>
      </rPr>
      <t>p</t>
    </r>
  </si>
  <si>
    <t>HRC r1.1.2016</t>
  </si>
  <si>
    <t>Individuals with ambiguous sex, genotype missingness &gt; 5%, and relatedness (pi_hat &gt; 0.2) were excluded. PCA was performed to exclude individuals of non-European ancestry.</t>
  </si>
  <si>
    <t>SNP missing call rate &lt;95%, SNP missing rate &lt;95%, MAF &lt;0.05, non-European individuals</t>
  </si>
  <si>
    <t>5-20 yrs at baseline</t>
  </si>
  <si>
    <t>49%/51% at baseline</t>
  </si>
  <si>
    <t>American and British</t>
  </si>
  <si>
    <t>55.6%/44.1%</t>
  </si>
  <si>
    <t>Exclude individuals: 
Call rate &lt; 95%; 
ambiguous gender; 
genome-wide heterozygosity (3 SD from mean); 
duplicates or related individuals (pi-hat &gt;= 0.2); 
average pi-hat outliers; 
population outliers.
Exclude SNPs: 
monomorphic; 
(MAF &gt;= 0.05 and SNP missing rate &gt; 0.05); 
(MAF &lt; 0.05 and SNP missing rate &gt; 0.01); 
(MAF &gt;= 0.05 and HWE &lt;= 0.00000057); 
(MAF &lt; 0.05 and HWE &lt;= 0.0001)</t>
  </si>
  <si>
    <t>Include: 
MAF &gt; 0.01; 
INFO &gt; 0.4; 
(MAF &lt; 0.05 and HWE &gt; 0.0001 or MAF &gt;= 0.05 and HWE &gt; 0.00000057)</t>
  </si>
  <si>
    <t>Scania, Sweden</t>
  </si>
  <si>
    <t>LADA: 59(35-94)</t>
  </si>
  <si>
    <t>Enzyme-Linked Immunosorbent Assay (ELISA) or Radioimmunoassay at Clinical Chemistry in Malmö</t>
  </si>
  <si>
    <t>Illumina Infinium Omni Express Exome</t>
  </si>
  <si>
    <t>Vasa, Finland</t>
  </si>
  <si>
    <t>Enzyme Immunoassay (EIA)</t>
  </si>
  <si>
    <t>Illumina Human CoreExome</t>
  </si>
  <si>
    <t>72.5(5.6) range 61-85</t>
  </si>
  <si>
    <t xml:space="preserve">Illumina Infinium Omni Express Exome </t>
  </si>
  <si>
    <t>Exclude individuals: 
Call rate &lt; 95%; 
ambiguous gender; 
genome-wide heterozygosity (3 SD from mean); 
duplicates or related individuals (pi-hat &gt;= 0.2); 
population outliers.
Exclude SNPs: 
monomorphic; 
SNP missing rate &gt; 0.05; 
HWE &lt;= 10e-6</t>
  </si>
  <si>
    <t>LADA only: 59( 36-90)</t>
  </si>
  <si>
    <t>57/43</t>
  </si>
  <si>
    <t>Radioimmunoassay</t>
  </si>
  <si>
    <t>Illumina Infinium Omni Express Exome + ???</t>
  </si>
  <si>
    <t>mean 58.54 STD 12.42</t>
  </si>
  <si>
    <t>49.0% Male</t>
  </si>
  <si>
    <t>ambiguous sex or geno-pheno sex discrepancy, genotype missingness &gt; 2%, and relatedness (pi_hat &gt; 0.125) were excluded. PCA was performed to exclude individuals of non-European ancestry.</t>
  </si>
  <si>
    <t>The Mayo, Rochester, MN, USA; Cornell Medical College, New York City, NY, USA; University of Alabama, Birmingham, AL, USA; University of Pennsylvania, Philadelphia, PA, USA; MODEL Clinical Research, Baltimore, MD, USA; Adventist Health System, Sunbelt Inc. d/b/a Florida Hospital, Orlando, FL, USA; Atlanta Diabetes Associates, Atlanta, GA, USA; Geisinger Health System, Danville, PA, USA; University of Leicester, Leicester, UK; T1D Exchange, Benaroya Research Institute, Seattle, WA; Health Diagnostic Lab Inc., Richmond, VA; National Disease Research Interchange, Philadelphia, PA.</t>
  </si>
  <si>
    <t>Malmö controls</t>
  </si>
  <si>
    <t>Power calculations using CaTS calculator. (http://csg.sph.umich.edu/abecasis/cats/) Number of cases: 2700, number of controls: 5500, siginficance level: 0.00000005</t>
  </si>
  <si>
    <t>ADDITION-PRO</t>
  </si>
  <si>
    <t>8341</t>
  </si>
  <si>
    <t>Danish LADA vs controls (with normal fasting glucose)</t>
  </si>
  <si>
    <t>Botnia region, Western Finland</t>
  </si>
  <si>
    <t>Age diagnosis &lt;=35; No insulin within 1 year from diagnosis; GADA positive</t>
  </si>
  <si>
    <r>
      <t xml:space="preserve">54.82 </t>
    </r>
    <r>
      <rPr>
        <sz val="11"/>
        <color theme="1"/>
        <rFont val="Calibri"/>
        <family val="2"/>
      </rPr>
      <t>±</t>
    </r>
    <r>
      <rPr>
        <sz val="8.8000000000000007"/>
        <color theme="1"/>
        <rFont val="Calibri"/>
        <family val="2"/>
      </rPr>
      <t xml:space="preserve"> 11-72 yrs</t>
    </r>
  </si>
  <si>
    <t>42% Male</t>
  </si>
  <si>
    <t>in-house RIP, RSR EIA</t>
  </si>
  <si>
    <t>3290 (LADA 139, T1D 365 , T2D 2786)</t>
  </si>
  <si>
    <t>LADA 46.3% Male; T1D 53.0% Male; T2D 56.5% Male</t>
  </si>
  <si>
    <r>
      <t xml:space="preserve">LADA 57.84 </t>
    </r>
    <r>
      <rPr>
        <sz val="11"/>
        <color theme="1"/>
        <rFont val="Calibri"/>
        <family val="2"/>
        <scheme val="minor"/>
      </rPr>
      <t>±10.22; T1D 15.80 ±9.03; T2D 59.63 ± 10.29</t>
    </r>
  </si>
  <si>
    <t>Assuming disease prevalence of 0.0036</t>
  </si>
  <si>
    <t xml:space="preserve">8:119886923 </t>
  </si>
  <si>
    <t>0.198885</t>
  </si>
  <si>
    <t>1.896338</t>
  </si>
  <si>
    <t>0.594198</t>
  </si>
  <si>
    <t>9415</t>
  </si>
  <si>
    <t>0.088191</t>
  </si>
  <si>
    <t>0.806479</t>
  </si>
  <si>
    <t>0.847917</t>
  </si>
  <si>
    <t>0.109977</t>
  </si>
  <si>
    <t>3.069089</t>
  </si>
  <si>
    <t>0.381095</t>
  </si>
  <si>
    <t>0.022511</t>
  </si>
  <si>
    <t>9414</t>
  </si>
  <si>
    <t>0.642267</t>
  </si>
  <si>
    <t>5.130387</t>
  </si>
  <si>
    <t>0.162495</t>
  </si>
  <si>
    <t>0.415249</t>
  </si>
  <si>
    <t>0.307588</t>
  </si>
  <si>
    <t>2.230896</t>
  </si>
  <si>
    <t>0.525888</t>
  </si>
  <si>
    <t>0.280399</t>
  </si>
  <si>
    <t>4.975015</t>
  </si>
  <si>
    <t>0.173636</t>
  </si>
  <si>
    <t>0.396987</t>
  </si>
  <si>
    <t>0.102189</t>
  </si>
  <si>
    <t>4.832007</t>
  </si>
  <si>
    <t>0.184520</t>
  </si>
  <si>
    <t>0.379140</t>
  </si>
  <si>
    <t>0.475931</t>
  </si>
  <si>
    <t>5.834643</t>
  </si>
  <si>
    <t>0.119938</t>
  </si>
  <si>
    <t>0.485830</t>
  </si>
  <si>
    <t>0.411312</t>
  </si>
  <si>
    <t>4.716596</t>
  </si>
  <si>
    <t>0.193765</t>
  </si>
  <si>
    <t>0.363948</t>
  </si>
  <si>
    <t>0.488018</t>
  </si>
  <si>
    <t>2.876869</t>
  </si>
  <si>
    <t>0.411002</t>
  </si>
  <si>
    <t>0.712885</t>
  </si>
  <si>
    <t>2.754996</t>
  </si>
  <si>
    <t>0.252209</t>
  </si>
  <si>
    <t>0.274046</t>
  </si>
  <si>
    <t>7047</t>
  </si>
  <si>
    <t>0.674558</t>
  </si>
  <si>
    <t>7.982544</t>
  </si>
  <si>
    <t>0.046374</t>
  </si>
  <si>
    <t>0.624180</t>
  </si>
  <si>
    <t>0.724109</t>
  </si>
  <si>
    <t>3.286679</t>
  </si>
  <si>
    <t>0.349501</t>
  </si>
  <si>
    <t>0.087225</t>
  </si>
  <si>
    <t>0.406021</t>
  </si>
  <si>
    <t>4.572886</t>
  </si>
  <si>
    <t>0.205880</t>
  </si>
  <si>
    <t>0.343959</t>
  </si>
  <si>
    <t>0.178009</t>
  </si>
  <si>
    <t>3.763064</t>
  </si>
  <si>
    <t>0.288212</t>
  </si>
  <si>
    <t>0.202777</t>
  </si>
  <si>
    <t>0.622843</t>
  </si>
  <si>
    <t>0.774823</t>
  </si>
  <si>
    <t>0.855479</t>
  </si>
  <si>
    <t>0.680662</t>
  </si>
  <si>
    <t>7.854572</t>
  </si>
  <si>
    <t>0.049115</t>
  </si>
  <si>
    <t>0.618057</t>
  </si>
  <si>
    <t>0.569797</t>
  </si>
  <si>
    <t>0.093982</t>
  </si>
  <si>
    <t>0.992550</t>
  </si>
  <si>
    <t>0.486007</t>
  </si>
  <si>
    <t>2.095228</t>
  </si>
  <si>
    <t>0.552879</t>
  </si>
  <si>
    <t>0.300696</t>
  </si>
  <si>
    <t>1.513147</t>
  </si>
  <si>
    <t>0.679239</t>
  </si>
  <si>
    <t>0.283486</t>
  </si>
  <si>
    <t>1.454042</t>
  </si>
  <si>
    <t>0.692917</t>
  </si>
  <si>
    <t>0.170898</t>
  </si>
  <si>
    <t>5.508556</t>
  </si>
  <si>
    <t>0.138128</t>
  </si>
  <si>
    <t>0.455393</t>
  </si>
  <si>
    <t>0.424215</t>
  </si>
  <si>
    <t>1.056249</t>
  </si>
  <si>
    <t>0.787645</t>
  </si>
  <si>
    <t>0.160038</t>
  </si>
  <si>
    <t>4.490844</t>
  </si>
  <si>
    <t>0.213108</t>
  </si>
  <si>
    <t>0.331974</t>
  </si>
  <si>
    <t>0.474934</t>
  </si>
  <si>
    <t>3.395136</t>
  </si>
  <si>
    <t>0.334619</t>
  </si>
  <si>
    <t>0.116383</t>
  </si>
  <si>
    <t>0.283849</t>
  </si>
  <si>
    <t>4.346546</t>
  </si>
  <si>
    <t>0.226393</t>
  </si>
  <si>
    <t>0.309797</t>
  </si>
  <si>
    <t>0.277323</t>
  </si>
  <si>
    <t>3.174781</t>
  </si>
  <si>
    <t>0.365454</t>
  </si>
  <si>
    <t>0.055053</t>
  </si>
  <si>
    <t>0.310594</t>
  </si>
  <si>
    <t>1.999129</t>
  </si>
  <si>
    <t>0.572587</t>
  </si>
  <si>
    <t>0.103915</t>
  </si>
  <si>
    <t>1.154025</t>
  </si>
  <si>
    <t>0.764051</t>
  </si>
  <si>
    <t>0.345125</t>
  </si>
  <si>
    <t>2.433954</t>
  </si>
  <si>
    <t>0.487345</t>
  </si>
  <si>
    <t>0.070557</t>
  </si>
  <si>
    <t>0.917281</t>
  </si>
  <si>
    <t>0.821256</t>
  </si>
  <si>
    <t>0.450720</t>
  </si>
  <si>
    <t>1.336483</t>
  </si>
  <si>
    <t>0.720489</t>
  </si>
  <si>
    <t>0.594051</t>
  </si>
  <si>
    <t>4.030029</t>
  </si>
  <si>
    <t>0.258240</t>
  </si>
  <si>
    <t>0.255588</t>
  </si>
  <si>
    <t>0.496270</t>
  </si>
  <si>
    <t>4.199154</t>
  </si>
  <si>
    <t>0.240747</t>
  </si>
  <si>
    <t>0.285570</t>
  </si>
  <si>
    <t>0.444388</t>
  </si>
  <si>
    <t>4.202134</t>
  </si>
  <si>
    <t>0.240448</t>
  </si>
  <si>
    <t>0.286077</t>
  </si>
  <si>
    <t>0.080046</t>
  </si>
  <si>
    <t>0.900756</t>
  </si>
  <si>
    <t>0.825245</t>
  </si>
  <si>
    <t>0.404387</t>
  </si>
  <si>
    <t>3.985728</t>
  </si>
  <si>
    <t>0.263009</t>
  </si>
  <si>
    <t>0.247314</t>
  </si>
  <si>
    <t>0.702712</t>
  </si>
  <si>
    <t>4.414323</t>
  </si>
  <si>
    <t>0.220061</t>
  </si>
  <si>
    <t>0.320394</t>
  </si>
  <si>
    <t>0.760895</t>
  </si>
  <si>
    <t>0.331310</t>
  </si>
  <si>
    <t>0.954036</t>
  </si>
  <si>
    <t>0.086405</t>
  </si>
  <si>
    <t>0.891362</t>
  </si>
  <si>
    <t>0.827512</t>
  </si>
  <si>
    <t>0.673874</t>
  </si>
  <si>
    <t>5.407849</t>
  </si>
  <si>
    <t>0.144255</t>
  </si>
  <si>
    <t>0.445251</t>
  </si>
  <si>
    <t>0.237599</t>
  </si>
  <si>
    <t>1.327602</t>
  </si>
  <si>
    <t>0.722589</t>
  </si>
  <si>
    <t>0.427587</t>
  </si>
  <si>
    <t>0.471945</t>
  </si>
  <si>
    <t>0.925010</t>
  </si>
  <si>
    <t>0.265417</t>
  </si>
  <si>
    <t>0.545438</t>
  </si>
  <si>
    <t>0.908801</t>
  </si>
  <si>
    <t>0.283857</t>
  </si>
  <si>
    <t>0.219856</t>
  </si>
  <si>
    <t>0.974322</t>
  </si>
  <si>
    <t>0.407839</t>
  </si>
  <si>
    <t>5.037285</t>
  </si>
  <si>
    <t>0.169087</t>
  </si>
  <si>
    <t>0.404441</t>
  </si>
  <si>
    <t>0.525127</t>
  </si>
  <si>
    <t>3.262344</t>
  </si>
  <si>
    <t>0.352918</t>
  </si>
  <si>
    <t>0.080416</t>
  </si>
  <si>
    <t>0.124648</t>
  </si>
  <si>
    <t>0.730460</t>
  </si>
  <si>
    <t>0.866017</t>
  </si>
  <si>
    <t>0.339888</t>
  </si>
  <si>
    <t>0.996860</t>
  </si>
  <si>
    <t>0.802012</t>
  </si>
  <si>
    <t>0.197881</t>
  </si>
  <si>
    <t>13.097164</t>
  </si>
  <si>
    <t>0.004431</t>
  </si>
  <si>
    <t>0.770943</t>
  </si>
  <si>
    <t>0.312392</t>
  </si>
  <si>
    <t>5.187533</t>
  </si>
  <si>
    <t>0.158569</t>
  </si>
  <si>
    <t>0.421690</t>
  </si>
  <si>
    <t>0.656504</t>
  </si>
  <si>
    <t>0.848928</t>
  </si>
  <si>
    <t>0.837732</t>
  </si>
  <si>
    <t>0.205976</t>
  </si>
  <si>
    <t>1.818071</t>
  </si>
  <si>
    <t>0.611010</t>
  </si>
  <si>
    <t>0.170153</t>
  </si>
  <si>
    <t>1.073582</t>
  </si>
  <si>
    <t>0.783455</t>
  </si>
  <si>
    <t>0.544533</t>
  </si>
  <si>
    <t>6.318490</t>
  </si>
  <si>
    <t>0.097102</t>
  </si>
  <si>
    <t>0.525203</t>
  </si>
  <si>
    <t>0.495413</t>
  </si>
  <si>
    <t>2.679499</t>
  </si>
  <si>
    <t>0.443723</t>
  </si>
  <si>
    <t>0.529215</t>
  </si>
  <si>
    <t>3.862061</t>
  </si>
  <si>
    <t>0.276749</t>
  </si>
  <si>
    <t>0.223213</t>
  </si>
  <si>
    <t>0.435113</t>
  </si>
  <si>
    <t>1.571713</t>
  </si>
  <si>
    <t>0.665821</t>
  </si>
  <si>
    <t>0.607382</t>
  </si>
  <si>
    <t>0.486380</t>
  </si>
  <si>
    <t>0.921873</t>
  </si>
  <si>
    <t>0.597430</t>
  </si>
  <si>
    <t>1.987928</t>
  </si>
  <si>
    <t>0.574916</t>
  </si>
  <si>
    <t>0.674968</t>
  </si>
  <si>
    <t>0.135107</t>
  </si>
  <si>
    <t>0.987315</t>
  </si>
  <si>
    <t>0.121559</t>
  </si>
  <si>
    <t>4.751484</t>
  </si>
  <si>
    <t>0.190926</t>
  </si>
  <si>
    <t>0.368618</t>
  </si>
  <si>
    <t>0.412214</t>
  </si>
  <si>
    <t>2.601314</t>
  </si>
  <si>
    <t>0.457259</t>
  </si>
  <si>
    <t>0.745034</t>
  </si>
  <si>
    <t>0.852991</t>
  </si>
  <si>
    <t>0.836755</t>
  </si>
  <si>
    <t>0.462734</t>
  </si>
  <si>
    <t>2.752540</t>
  </si>
  <si>
    <t>0.431372</t>
  </si>
  <si>
    <t>0.169470</t>
  </si>
  <si>
    <t>100.735993</t>
  </si>
  <si>
    <t>6.108287</t>
  </si>
  <si>
    <t>0.106459</t>
  </si>
  <si>
    <t>0.508864</t>
  </si>
  <si>
    <t>0.575607</t>
  </si>
  <si>
    <t>62.480680</t>
  </si>
  <si>
    <t>6.941346</t>
  </si>
  <si>
    <t>0.073791</t>
  </si>
  <si>
    <t>0.567807</t>
  </si>
  <si>
    <t>0.152301</t>
  </si>
  <si>
    <t>49.989324</t>
  </si>
  <si>
    <t>5.950244</t>
  </si>
  <si>
    <t>0.114056</t>
  </si>
  <si>
    <t>0.495819</t>
  </si>
  <si>
    <t>0.880142</t>
  </si>
  <si>
    <t>43.182725</t>
  </si>
  <si>
    <t>14.168376</t>
  </si>
  <si>
    <t>8.38E-04</t>
  </si>
  <si>
    <t>0.858841</t>
  </si>
  <si>
    <t>8581</t>
  </si>
  <si>
    <t>0.120973</t>
  </si>
  <si>
    <t>20.316573</t>
  </si>
  <si>
    <t>3.365023</t>
  </si>
  <si>
    <t>0.338695</t>
  </si>
  <si>
    <t>0.108476</t>
  </si>
  <si>
    <t>0.706644</t>
  </si>
  <si>
    <t>18.794667</t>
  </si>
  <si>
    <t>1.974031</t>
  </si>
  <si>
    <t>0.577814</t>
  </si>
  <si>
    <t>0.452657</t>
  </si>
  <si>
    <t>7.206341</t>
  </si>
  <si>
    <t>1.090945</t>
  </si>
  <si>
    <t>0.779260</t>
  </si>
  <si>
    <t>0.442840</t>
  </si>
  <si>
    <t>6.471365</t>
  </si>
  <si>
    <t>0.074028</t>
  </si>
  <si>
    <t>0.994761</t>
  </si>
  <si>
    <t>0.579979</t>
  </si>
  <si>
    <t>5.853414</t>
  </si>
  <si>
    <t>4.290637</t>
  </si>
  <si>
    <t>0.231743</t>
  </si>
  <si>
    <t>0.300803</t>
  </si>
  <si>
    <t>0.181547</t>
  </si>
  <si>
    <t>4.867429</t>
  </si>
  <si>
    <t>5.002739</t>
  </si>
  <si>
    <t>0.171597</t>
  </si>
  <si>
    <t>0.400328</t>
  </si>
  <si>
    <t>0.421918</t>
  </si>
  <si>
    <t>4.536879</t>
  </si>
  <si>
    <t>1.945014</t>
  </si>
  <si>
    <t>0.583897</t>
  </si>
  <si>
    <t>0.448258</t>
  </si>
  <si>
    <t>4.402991</t>
  </si>
  <si>
    <t>1.727052</t>
  </si>
  <si>
    <t>0.630936</t>
  </si>
  <si>
    <t>0.379319</t>
  </si>
  <si>
    <t>4.234074</t>
  </si>
  <si>
    <t>1.589401</t>
  </si>
  <si>
    <t>0.661795</t>
  </si>
  <si>
    <t>0.592719</t>
  </si>
  <si>
    <t>3.905674</t>
  </si>
  <si>
    <t>2.488712</t>
  </si>
  <si>
    <t>0.477334</t>
  </si>
  <si>
    <t>0.197829</t>
  </si>
  <si>
    <t>3.580193</t>
  </si>
  <si>
    <t>1.221918</t>
  </si>
  <si>
    <t>0.747752</t>
  </si>
  <si>
    <t>0.082556</t>
  </si>
  <si>
    <t>3.495588</t>
  </si>
  <si>
    <t>1.408053</t>
  </si>
  <si>
    <t>0.703648</t>
  </si>
  <si>
    <t>0.384760</t>
  </si>
  <si>
    <t>3.420624</t>
  </si>
  <si>
    <t>1.063455</t>
  </si>
  <si>
    <t>0.785903</t>
  </si>
  <si>
    <t>0.524612</t>
  </si>
  <si>
    <t>2.952674</t>
  </si>
  <si>
    <t>1.144757</t>
  </si>
  <si>
    <t>0.766282</t>
  </si>
  <si>
    <t>0.477590</t>
  </si>
  <si>
    <t>2.183270</t>
  </si>
  <si>
    <t>2.868533</t>
  </si>
  <si>
    <t>0.412342</t>
  </si>
  <si>
    <t>0.343841</t>
  </si>
  <si>
    <t>2.153348</t>
  </si>
  <si>
    <t>3.698167</t>
  </si>
  <si>
    <t>0.295955</t>
  </si>
  <si>
    <t>0.188787</t>
  </si>
  <si>
    <t>0.424748</t>
  </si>
  <si>
    <t>2.108231</t>
  </si>
  <si>
    <t>0.159886</t>
  </si>
  <si>
    <t>0.983789</t>
  </si>
  <si>
    <t>0.582475</t>
  </si>
  <si>
    <t>2.015201</t>
  </si>
  <si>
    <t>2.289246</t>
  </si>
  <si>
    <t>0.514584</t>
  </si>
  <si>
    <t>0.512894</t>
  </si>
  <si>
    <t>1.951776</t>
  </si>
  <si>
    <t>1.282680</t>
  </si>
  <si>
    <t>0.733250</t>
  </si>
  <si>
    <t>0.507382</t>
  </si>
  <si>
    <t>1.541857</t>
  </si>
  <si>
    <t>1.214906</t>
  </si>
  <si>
    <t>0.749431</t>
  </si>
  <si>
    <t>0.709638</t>
  </si>
  <si>
    <t>1.391894</t>
  </si>
  <si>
    <t>3.083066</t>
  </si>
  <si>
    <t>0.378995</t>
  </si>
  <si>
    <t>0.026943</t>
  </si>
  <si>
    <t>0.770972</t>
  </si>
  <si>
    <t>1.379424</t>
  </si>
  <si>
    <t>4.995025</t>
  </si>
  <si>
    <t>0.172162</t>
  </si>
  <si>
    <t>0.399402</t>
  </si>
  <si>
    <t>0.607695</t>
  </si>
  <si>
    <t>1.358720</t>
  </si>
  <si>
    <t>4.845480</t>
  </si>
  <si>
    <t>0.183468</t>
  </si>
  <si>
    <t>0.380866</t>
  </si>
  <si>
    <t>0.224312</t>
  </si>
  <si>
    <t>1.356775</t>
  </si>
  <si>
    <t>3.102239</t>
  </si>
  <si>
    <t>0.376129</t>
  </si>
  <si>
    <t>0.032956</t>
  </si>
  <si>
    <t>0.291097</t>
  </si>
  <si>
    <t>1.103830</t>
  </si>
  <si>
    <t>1.905799</t>
  </si>
  <si>
    <t>0.592187</t>
  </si>
  <si>
    <t>0.156166</t>
  </si>
  <si>
    <t>1.058427</t>
  </si>
  <si>
    <t>2.247074</t>
  </si>
  <si>
    <t>0.522736</t>
  </si>
  <si>
    <t>0.065599</t>
  </si>
  <si>
    <t>1.015224</t>
  </si>
  <si>
    <t>0.870052</t>
  </si>
  <si>
    <t>0.832648</t>
  </si>
  <si>
    <t>0.670627</t>
  </si>
  <si>
    <t>0.915835</t>
  </si>
  <si>
    <t>5.097644</t>
  </si>
  <si>
    <t>0.164785</t>
  </si>
  <si>
    <t>0.411493</t>
  </si>
  <si>
    <t>0.413986</t>
  </si>
  <si>
    <t>0.824123</t>
  </si>
  <si>
    <t>1.493416</t>
  </si>
  <si>
    <t>0.683791</t>
  </si>
  <si>
    <t>0.239460</t>
  </si>
  <si>
    <t>0.823467</t>
  </si>
  <si>
    <t>3.234018</t>
  </si>
  <si>
    <t>0.356932</t>
  </si>
  <si>
    <t>0.072361</t>
  </si>
  <si>
    <t>0.249552</t>
  </si>
  <si>
    <t>0.781589</t>
  </si>
  <si>
    <t>2.559211</t>
  </si>
  <si>
    <t>0.464685</t>
  </si>
  <si>
    <t>0.376986</t>
  </si>
  <si>
    <t>0.746063</t>
  </si>
  <si>
    <t>4.700761</t>
  </si>
  <si>
    <t>0.195067</t>
  </si>
  <si>
    <t>0.361805</t>
  </si>
  <si>
    <t>0.379747</t>
  </si>
  <si>
    <t>0.741319</t>
  </si>
  <si>
    <t>3.821428</t>
  </si>
  <si>
    <t>0.281403</t>
  </si>
  <si>
    <t>0.214953</t>
  </si>
  <si>
    <t>0.680563</t>
  </si>
  <si>
    <t>0.710389</t>
  </si>
  <si>
    <t>3.982604</t>
  </si>
  <si>
    <t>0.263349</t>
  </si>
  <si>
    <t>0.246724</t>
  </si>
  <si>
    <t>0.231811</t>
  </si>
  <si>
    <t>0.646814</t>
  </si>
  <si>
    <t>1.127173</t>
  </si>
  <si>
    <t>0.770519</t>
  </si>
  <si>
    <t>0.487704</t>
  </si>
  <si>
    <t>0.585698</t>
  </si>
  <si>
    <t>5.381248</t>
  </si>
  <si>
    <t>0.145916</t>
  </si>
  <si>
    <t>0.442508</t>
  </si>
  <si>
    <t>0.634102</t>
  </si>
  <si>
    <t>0.560460</t>
  </si>
  <si>
    <t>3.133373</t>
  </si>
  <si>
    <t>0.371515</t>
  </si>
  <si>
    <t>0.042565</t>
  </si>
  <si>
    <t>0.338296</t>
  </si>
  <si>
    <t>0.477624</t>
  </si>
  <si>
    <t>0.618016</t>
  </si>
  <si>
    <t>0.892296</t>
  </si>
  <si>
    <t>0.770291</t>
  </si>
  <si>
    <t>0.452210</t>
  </si>
  <si>
    <t>0.502274</t>
  </si>
  <si>
    <t>0.918391</t>
  </si>
  <si>
    <t>0.406459</t>
  </si>
  <si>
    <t>0.431191</t>
  </si>
  <si>
    <t>10.783156</t>
  </si>
  <si>
    <t>0.012958</t>
  </si>
  <si>
    <t>0.721788</t>
  </si>
  <si>
    <t>0.152507</t>
  </si>
  <si>
    <t>0.407909</t>
  </si>
  <si>
    <t>3.173390</t>
  </si>
  <si>
    <t>0.365657</t>
  </si>
  <si>
    <t>0.054639</t>
  </si>
  <si>
    <t>0.466482</t>
  </si>
  <si>
    <t>0.404134</t>
  </si>
  <si>
    <t>3.559382</t>
  </si>
  <si>
    <t>0.313142</t>
  </si>
  <si>
    <t>0.157157</t>
  </si>
  <si>
    <t>0.268434</t>
  </si>
  <si>
    <t>0.379095</t>
  </si>
  <si>
    <t>2.767000</t>
  </si>
  <si>
    <t>0.428961</t>
  </si>
  <si>
    <t>0.119859</t>
  </si>
  <si>
    <t>0.353806</t>
  </si>
  <si>
    <t>0.857629</t>
  </si>
  <si>
    <t>0.835639</t>
  </si>
  <si>
    <t>0.245291</t>
  </si>
  <si>
    <t>0.346453</t>
  </si>
  <si>
    <t>4.883435</t>
  </si>
  <si>
    <t>0.180534</t>
  </si>
  <si>
    <t>0.385678</t>
  </si>
  <si>
    <t>0.646260</t>
  </si>
  <si>
    <t>0.341524</t>
  </si>
  <si>
    <t>0.631140</t>
  </si>
  <si>
    <t>0.889268</t>
  </si>
  <si>
    <t>0.279539</t>
  </si>
  <si>
    <t>0.316968</t>
  </si>
  <si>
    <t>2.145275</t>
  </si>
  <si>
    <t>0.542808</t>
  </si>
  <si>
    <t>0.292960</t>
  </si>
  <si>
    <t>0.304170</t>
  </si>
  <si>
    <t>0.720095</t>
  </si>
  <si>
    <t>0.868468</t>
  </si>
  <si>
    <t>0.459579</t>
  </si>
  <si>
    <t>0.269954</t>
  </si>
  <si>
    <t>5.593593</t>
  </si>
  <si>
    <t>0.133147</t>
  </si>
  <si>
    <t>0.463672</t>
  </si>
  <si>
    <t>0.152720</t>
  </si>
  <si>
    <t>0.260951</t>
  </si>
  <si>
    <t>1.205612</t>
  </si>
  <si>
    <t>0.751659</t>
  </si>
  <si>
    <t>0.205768</t>
  </si>
  <si>
    <t>0.251833</t>
  </si>
  <si>
    <t>3.536734</t>
  </si>
  <si>
    <t>0.316029</t>
  </si>
  <si>
    <t>0.151760</t>
  </si>
  <si>
    <t>0.802525</t>
  </si>
  <si>
    <t>0.207689</t>
  </si>
  <si>
    <t>1.749586</t>
  </si>
  <si>
    <t>0.625967</t>
  </si>
  <si>
    <t>0.419562</t>
  </si>
  <si>
    <t>0.202455</t>
  </si>
  <si>
    <t>3.244553</t>
  </si>
  <si>
    <t>0.355435</t>
  </si>
  <si>
    <t>0.075373</t>
  </si>
  <si>
    <t>0.375996</t>
  </si>
  <si>
    <t>0.150738</t>
  </si>
  <si>
    <t>2.264121</t>
  </si>
  <si>
    <t>0.519429</t>
  </si>
  <si>
    <t>0.672582</t>
  </si>
  <si>
    <t>0.137740</t>
  </si>
  <si>
    <t>1.532717</t>
  </si>
  <si>
    <t>0.674740</t>
  </si>
  <si>
    <t>0.599617</t>
  </si>
  <si>
    <t>0.136588</t>
  </si>
  <si>
    <t>4.383932</t>
  </si>
  <si>
    <t>0.222880</t>
  </si>
  <si>
    <t>0.315683</t>
  </si>
  <si>
    <t>0.218906</t>
  </si>
  <si>
    <t>0.119480</t>
  </si>
  <si>
    <t>3.607321</t>
  </si>
  <si>
    <t>0.307107</t>
  </si>
  <si>
    <t>0.168358</t>
  </si>
  <si>
    <t>0.377703</t>
  </si>
  <si>
    <t>0.119066</t>
  </si>
  <si>
    <t>4.410581</t>
  </si>
  <si>
    <t>0.220406</t>
  </si>
  <si>
    <t>0.319817</t>
  </si>
  <si>
    <t>0.123955</t>
  </si>
  <si>
    <t>0.096389</t>
  </si>
  <si>
    <t>2.996797</t>
  </si>
  <si>
    <t>0.392119</t>
  </si>
  <si>
    <t>0.689170</t>
  </si>
  <si>
    <t>0.094874</t>
  </si>
  <si>
    <t>1.437956</t>
  </si>
  <si>
    <t>0.696662</t>
  </si>
  <si>
    <t>0.843197</t>
  </si>
  <si>
    <t>0.082798</t>
  </si>
  <si>
    <t>1.021120</t>
  </si>
  <si>
    <t>0.600159</t>
  </si>
  <si>
    <t>0.614819</t>
  </si>
  <si>
    <t>0.013891</t>
  </si>
  <si>
    <t>1.662238</t>
  </si>
  <si>
    <t>0.645361</t>
  </si>
  <si>
    <t>Top 1 GAD titer tertile</t>
  </si>
  <si>
    <t>X_.log10_P</t>
  </si>
  <si>
    <t>q_P</t>
  </si>
  <si>
    <t>6:32626475</t>
  </si>
  <si>
    <t>0.313077</t>
  </si>
  <si>
    <t>3.300999</t>
  </si>
  <si>
    <t>0.250651</t>
  </si>
  <si>
    <t>2.809723</t>
  </si>
  <si>
    <t>3.878174</t>
  </si>
  <si>
    <t>14.525828</t>
  </si>
  <si>
    <t>1.89e-47</t>
  </si>
  <si>
    <t>46.723141</t>
  </si>
  <si>
    <t>81.600613</t>
  </si>
  <si>
    <t>0</t>
  </si>
  <si>
    <t>0.987745</t>
  </si>
  <si>
    <t>4940</t>
  </si>
  <si>
    <t>++</t>
  </si>
  <si>
    <t>12:112553032</t>
  </si>
  <si>
    <t>0.450325</t>
  </si>
  <si>
    <t>1.557239</t>
  </si>
  <si>
    <t>0.096106</t>
  </si>
  <si>
    <t>1.36887</t>
  </si>
  <si>
    <t>1.771529</t>
  </si>
  <si>
    <t>6.733278</t>
  </si>
  <si>
    <t>2.01e-11</t>
  </si>
  <si>
    <t>10.696528</t>
  </si>
  <si>
    <t>0.042731</t>
  </si>
  <si>
    <t>0.836233</t>
  </si>
  <si>
    <t>11:2181060</t>
  </si>
  <si>
    <t>0.732172</t>
  </si>
  <si>
    <t>1.547825</t>
  </si>
  <si>
    <t>0.105694</t>
  </si>
  <si>
    <t>1.340665</t>
  </si>
  <si>
    <t>1.786996</t>
  </si>
  <si>
    <t>5.959056</t>
  </si>
  <si>
    <t>2.95e-09</t>
  </si>
  <si>
    <t>8.529888</t>
  </si>
  <si>
    <t>1.106237</t>
  </si>
  <si>
    <t>0.292901</t>
  </si>
  <si>
    <t>0.096035</t>
  </si>
  <si>
    <t>1:114415368</t>
  </si>
  <si>
    <t>0.779612</t>
  </si>
  <si>
    <t>0.642101</t>
  </si>
  <si>
    <t>0.045242</t>
  </si>
  <si>
    <t>0.553426</t>
  </si>
  <si>
    <t>0.744985</t>
  </si>
  <si>
    <t>-5.842491</t>
  </si>
  <si>
    <t>5.95e-09</t>
  </si>
  <si>
    <t>8.225559</t>
  </si>
  <si>
    <t>0.62369</t>
  </si>
  <si>
    <t>0.42968</t>
  </si>
  <si>
    <t>--</t>
  </si>
  <si>
    <t>Top 2 GAD titer tertiles</t>
  </si>
  <si>
    <t>0.326008</t>
  </si>
  <si>
    <t>3.109669</t>
  </si>
  <si>
    <t>0.192113</t>
  </si>
  <si>
    <t>2.733128</t>
  </si>
  <si>
    <t>3.538087</t>
  </si>
  <si>
    <t>17.228292</t>
  </si>
  <si>
    <t>7.86e-66</t>
  </si>
  <si>
    <t>65.10453</t>
  </si>
  <si>
    <t>105.897</t>
  </si>
  <si>
    <t>0.990557</t>
  </si>
  <si>
    <t>5425</t>
  </si>
  <si>
    <t>0.738589</t>
  </si>
  <si>
    <t>1.563233</t>
  </si>
  <si>
    <t>0.086816</t>
  </si>
  <si>
    <t>1.393073</t>
  </si>
  <si>
    <t>1.754177</t>
  </si>
  <si>
    <t>7.598162</t>
  </si>
  <si>
    <t>4.18e-14</t>
  </si>
  <si>
    <t>13.378632</t>
  </si>
  <si>
    <t>2.611712</t>
  </si>
  <si>
    <t>0.106077</t>
  </si>
  <si>
    <t>0.617109</t>
  </si>
  <si>
    <t>1:114377568</t>
  </si>
  <si>
    <t>0.883128</t>
  </si>
  <si>
    <t>0.588789</t>
  </si>
  <si>
    <t>0.043741</t>
  </si>
  <si>
    <t>0.503056</t>
  </si>
  <si>
    <t>0.689132</t>
  </si>
  <si>
    <t>-6.597315</t>
  </si>
  <si>
    <t>5.38e-11</t>
  </si>
  <si>
    <t>10.268956</t>
  </si>
  <si>
    <t>4.865781</t>
  </si>
  <si>
    <t>0.027394</t>
  </si>
  <si>
    <t>0.794483</t>
  </si>
  <si>
    <t>0.452865</t>
  </si>
  <si>
    <t>1.361622</t>
  </si>
  <si>
    <t>0.06812</t>
  </si>
  <si>
    <t>1.228107</t>
  </si>
  <si>
    <t>1.509652</t>
  </si>
  <si>
    <t>5.862321</t>
  </si>
  <si>
    <t>5.57e-09</t>
  </si>
  <si>
    <t>8.254086</t>
  </si>
  <si>
    <t>0.062171</t>
  </si>
  <si>
    <t>0.803097</t>
  </si>
  <si>
    <t>Bottom 1 GAD titer tertile</t>
  </si>
  <si>
    <t>0.294116</t>
  </si>
  <si>
    <t>2.421447</t>
  </si>
  <si>
    <t>0.185751</t>
  </si>
  <si>
    <t>2.057375</t>
  </si>
  <si>
    <t>2.849945</t>
  </si>
  <si>
    <t>10.638357</t>
  </si>
  <si>
    <t>2.13e-26</t>
  </si>
  <si>
    <t>25.672381</t>
  </si>
  <si>
    <t>7.158352</t>
  </si>
  <si>
    <t>0.007462</t>
  </si>
  <si>
    <t>0.860303</t>
  </si>
  <si>
    <t>4875</t>
  </si>
  <si>
    <t>Stratification by top 1 GAD tertile, top 2 GAD tertiles, or bottom 1 GAD tertile, each vs. population controls, in ActionLADA and Swedish LADA cases. Only genome-wide significant loci are shown.</t>
  </si>
  <si>
    <t>0.870872</t>
  </si>
  <si>
    <t>0.812691</t>
  </si>
  <si>
    <t>0.933219</t>
  </si>
  <si>
    <t>1.01E-04</t>
  </si>
  <si>
    <t>10589</t>
  </si>
  <si>
    <t>1.293348</t>
  </si>
  <si>
    <t>1.142584</t>
  </si>
  <si>
    <t>1.464005</t>
  </si>
  <si>
    <t>5.45E-05</t>
  </si>
  <si>
    <t>0.853060</t>
  </si>
  <si>
    <t>0.794173</t>
  </si>
  <si>
    <t>0.916313</t>
  </si>
  <si>
    <t>1.56E-05</t>
  </si>
  <si>
    <t>10590</t>
  </si>
  <si>
    <t>1.180332</t>
  </si>
  <si>
    <t>1.096366</t>
  </si>
  <si>
    <t>1.270729</t>
  </si>
  <si>
    <t>1.25E-05</t>
  </si>
  <si>
    <t>1.177276</t>
  </si>
  <si>
    <t>1.078969</t>
  </si>
  <si>
    <t>1.284540</t>
  </si>
  <si>
    <t>2.73E-04</t>
  </si>
  <si>
    <t>1.154042</t>
  </si>
  <si>
    <t>1.071515</t>
  </si>
  <si>
    <t>1.242925</t>
  </si>
  <si>
    <t>1.74E-04</t>
  </si>
  <si>
    <t>1.0297</t>
  </si>
  <si>
    <t>1.0131</t>
  </si>
  <si>
    <t>1.0301</t>
  </si>
  <si>
    <t>1.0286</t>
  </si>
  <si>
    <t>1.0621</t>
  </si>
  <si>
    <t>1.0399</t>
  </si>
  <si>
    <t>55/45</t>
  </si>
  <si>
    <t>41/59</t>
  </si>
  <si>
    <t>TCF7L2 in GAD tertile analyses</t>
  </si>
  <si>
    <t>+-</t>
  </si>
  <si>
    <t>Botnia study</t>
  </si>
  <si>
    <t>MAF controls</t>
  </si>
  <si>
    <t>See above</t>
  </si>
  <si>
    <t>55.33 years (25 years-88 years)</t>
  </si>
  <si>
    <t>RIA at Northwest Lipid, Metabolism, and Diabetes Research Laboratories, Seattle Washington</t>
  </si>
  <si>
    <t>Loci surpassing Bonferroni-significance threshold (P &lt; 0.0008) are in bold; nominally significant are highlighted. All loci are given for T1D risk-increasing allele. Power calculations using CaTS calculator. (http://csg.sph.umich.edu/abecasis/cats/) Number of cases: 2700, number of controls: 5500. T1D prevalence of 0.0036. Published effect size are derived from odds ratios used in Mishra et al 2017.</t>
  </si>
  <si>
    <t>Power to detect signal</t>
  </si>
  <si>
    <t>AverageCall</t>
  </si>
  <si>
    <t>Rsq</t>
  </si>
  <si>
    <t>Genotyped</t>
  </si>
  <si>
    <t>Risk Allele</t>
  </si>
  <si>
    <t>Disease risk allele frequency in LADA cohort</t>
  </si>
  <si>
    <t>Published effect size</t>
  </si>
  <si>
    <t>α = 0.00000005</t>
  </si>
  <si>
    <t>α = 0.05</t>
  </si>
  <si>
    <t>Imputed</t>
  </si>
  <si>
    <t>MHC</t>
  </si>
  <si>
    <t>Loci surpassing Bonferroni-significance threshold are in bold (P &lt; 0.0007); nominally significant are highlighted. All loci are given for T2D risk-increasing allele. Power calculations using CaTS calculator. (http://csg.sph.umich.edu/abecasis/cats/) Number of cases: 2700, number of controls: 5500.  Disease prevalence of 0.0036. Published effect size are derived from odds ratios used in Mishra et 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</si>
</sst>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sz val="10"/>
      <color theme="1"/>
      <name val="Calibri"/>
      <family val="2"/>
      <scheme val="minor"/>
    </font>
    <font>
      <i/>
      <sz val="11"/>
      <name val="Calibri"/>
      <family val="2"/>
      <scheme val="minor"/>
    </font>
    <font>
      <i/>
      <sz val="11"/>
      <color theme="1"/>
      <name val="Calibri"/>
      <family val="2"/>
      <scheme val="minor"/>
    </font>
    <font>
      <sz val="11"/>
      <name val="Calibri"/>
      <family val="2"/>
      <scheme val="minor"/>
    </font>
    <font>
      <b/>
      <sz val="11"/>
      <name val="Calibri"/>
      <family val="2"/>
      <scheme val="minor"/>
    </font>
    <font>
      <b/>
      <sz val="12"/>
      <name val="Calibri"/>
      <family val="2"/>
      <scheme val="minor"/>
    </font>
    <font>
      <b/>
      <i/>
      <sz val="12"/>
      <name val="Calibri"/>
      <family val="2"/>
      <scheme val="minor"/>
    </font>
    <font>
      <sz val="11"/>
      <color theme="1"/>
      <name val="Calibri"/>
      <family val="2"/>
    </font>
    <font>
      <sz val="8.8000000000000007"/>
      <color theme="1"/>
      <name val="Calibri"/>
      <family val="2"/>
    </font>
    <font>
      <sz val="11"/>
      <color theme="1"/>
      <name val="Calibri"/>
      <family val="2"/>
      <scheme val="minor"/>
    </font>
    <font>
      <i/>
      <sz val="11"/>
      <color rgb="FF000000"/>
      <name val="Calibri"/>
      <family val="2"/>
      <scheme val="minor"/>
    </font>
    <font>
      <b/>
      <sz val="11"/>
      <color rgb="FF0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2"/>
        <bgColor indexed="64"/>
      </patternFill>
    </fill>
  </fills>
  <borders count="17">
    <border>
      <left/>
      <right/>
      <top/>
      <bottom/>
      <diagonal/>
    </border>
    <border>
      <left/>
      <right/>
      <top/>
      <bottom style="thin">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180">
    <xf numFmtId="0" fontId="0" fillId="0" borderId="0" xfId="0"/>
    <xf numFmtId="49" fontId="1" fillId="0" borderId="0" xfId="0" applyNumberFormat="1" applyFont="1"/>
    <xf numFmtId="0" fontId="1" fillId="0" borderId="0" xfId="0" applyFont="1"/>
    <xf numFmtId="49" fontId="0" fillId="0" borderId="0" xfId="0" applyNumberFormat="1"/>
    <xf numFmtId="0" fontId="1" fillId="0" borderId="0" xfId="0" applyFont="1" applyBorder="1"/>
    <xf numFmtId="0" fontId="0" fillId="0" borderId="0" xfId="0" applyBorder="1"/>
    <xf numFmtId="164" fontId="0" fillId="0" borderId="0" xfId="0" applyNumberFormat="1"/>
    <xf numFmtId="49" fontId="1" fillId="0" borderId="0" xfId="0" applyNumberFormat="1" applyFont="1" applyFill="1"/>
    <xf numFmtId="164" fontId="1" fillId="0" borderId="0" xfId="0" applyNumberFormat="1" applyFont="1" applyFill="1"/>
    <xf numFmtId="49" fontId="0" fillId="0" borderId="0" xfId="0" applyNumberFormat="1" applyFill="1"/>
    <xf numFmtId="164" fontId="0" fillId="0" borderId="0" xfId="0" applyNumberFormat="1" applyFill="1"/>
    <xf numFmtId="49" fontId="0" fillId="0" borderId="0" xfId="0" applyNumberFormat="1" applyBorder="1"/>
    <xf numFmtId="49" fontId="0" fillId="0" borderId="0" xfId="0" applyNumberFormat="1" applyFill="1" applyBorder="1"/>
    <xf numFmtId="0" fontId="0" fillId="0" borderId="0" xfId="0" applyNumberFormat="1" applyFill="1" applyBorder="1"/>
    <xf numFmtId="0" fontId="0" fillId="0" borderId="0" xfId="0" applyFill="1" applyBorder="1"/>
    <xf numFmtId="49" fontId="1" fillId="0" borderId="0" xfId="0" applyNumberFormat="1" applyFont="1" applyFill="1" applyBorder="1"/>
    <xf numFmtId="49" fontId="1" fillId="0" borderId="0" xfId="0" applyNumberFormat="1" applyFont="1" applyBorder="1"/>
    <xf numFmtId="11" fontId="0" fillId="0" borderId="0" xfId="0" applyNumberFormat="1" applyFill="1" applyBorder="1"/>
    <xf numFmtId="0" fontId="0" fillId="0" borderId="0" xfId="0" applyNumberFormat="1" applyBorder="1"/>
    <xf numFmtId="0" fontId="1" fillId="0" borderId="1" xfId="0" applyFont="1" applyBorder="1"/>
    <xf numFmtId="0" fontId="0" fillId="0" borderId="1" xfId="0" applyFill="1" applyBorder="1"/>
    <xf numFmtId="164" fontId="0" fillId="0" borderId="0" xfId="0" applyNumberFormat="1" applyFill="1" applyBorder="1"/>
    <xf numFmtId="164" fontId="0" fillId="0" borderId="1" xfId="0" applyNumberFormat="1" applyFill="1" applyBorder="1"/>
    <xf numFmtId="164" fontId="0" fillId="0" borderId="0" xfId="0" applyNumberFormat="1" applyBorder="1"/>
    <xf numFmtId="0" fontId="0" fillId="0" borderId="1" xfId="0" applyNumberFormat="1" applyFill="1" applyBorder="1"/>
    <xf numFmtId="0" fontId="0" fillId="0" borderId="1" xfId="0" applyNumberFormat="1" applyBorder="1"/>
    <xf numFmtId="164" fontId="0" fillId="0" borderId="1" xfId="0" applyNumberFormat="1" applyBorder="1"/>
    <xf numFmtId="11" fontId="0" fillId="0" borderId="0" xfId="0" applyNumberFormat="1"/>
    <xf numFmtId="0" fontId="0" fillId="0" borderId="2" xfId="0" applyBorder="1"/>
    <xf numFmtId="0" fontId="1" fillId="0" borderId="2" xfId="0" applyFont="1" applyFill="1" applyBorder="1"/>
    <xf numFmtId="0" fontId="0" fillId="0" borderId="1" xfId="0" applyBorder="1"/>
    <xf numFmtId="49" fontId="0" fillId="0" borderId="0" xfId="0" applyNumberFormat="1" applyFont="1" applyFill="1"/>
    <xf numFmtId="164" fontId="0" fillId="0" borderId="0" xfId="0" applyNumberFormat="1" applyFont="1" applyFill="1"/>
    <xf numFmtId="0" fontId="0" fillId="0" borderId="0" xfId="0" applyFont="1" applyFill="1"/>
    <xf numFmtId="0" fontId="0" fillId="0" borderId="0" xfId="0" applyFill="1"/>
    <xf numFmtId="0" fontId="1" fillId="0" borderId="0" xfId="0" applyFont="1" applyFill="1" applyBorder="1"/>
    <xf numFmtId="0" fontId="0" fillId="0" borderId="0" xfId="0" applyFont="1"/>
    <xf numFmtId="0" fontId="1" fillId="2" borderId="0" xfId="0" applyFont="1" applyFill="1"/>
    <xf numFmtId="0" fontId="1" fillId="0" borderId="0" xfId="0" applyFont="1" applyFill="1"/>
    <xf numFmtId="0" fontId="1" fillId="3" borderId="6" xfId="0" applyFont="1" applyFill="1" applyBorder="1"/>
    <xf numFmtId="0" fontId="5" fillId="4" borderId="7" xfId="0" applyFont="1" applyFill="1" applyBorder="1" applyAlignment="1">
      <alignment vertical="center"/>
    </xf>
    <xf numFmtId="0" fontId="5" fillId="5" borderId="7" xfId="0" applyFont="1" applyFill="1" applyBorder="1" applyAlignment="1">
      <alignment vertical="center"/>
    </xf>
    <xf numFmtId="0" fontId="0" fillId="0" borderId="7" xfId="0" applyFont="1" applyBorder="1"/>
    <xf numFmtId="0" fontId="5" fillId="4" borderId="8" xfId="0" applyFont="1" applyFill="1" applyBorder="1" applyAlignment="1">
      <alignment vertical="center"/>
    </xf>
    <xf numFmtId="0" fontId="5" fillId="0" borderId="0" xfId="0" applyFont="1" applyFill="1" applyBorder="1" applyAlignment="1">
      <alignment vertical="center"/>
    </xf>
    <xf numFmtId="0" fontId="1" fillId="0" borderId="9" xfId="0" applyFont="1" applyBorder="1"/>
    <xf numFmtId="0" fontId="0" fillId="3" borderId="0" xfId="0" applyFont="1" applyFill="1" applyBorder="1"/>
    <xf numFmtId="0" fontId="5" fillId="5" borderId="0" xfId="0" applyFont="1" applyFill="1" applyBorder="1" applyAlignment="1">
      <alignment vertical="center"/>
    </xf>
    <xf numFmtId="0" fontId="5" fillId="0" borderId="0" xfId="0" applyFont="1" applyBorder="1" applyAlignment="1">
      <alignment vertical="center"/>
    </xf>
    <xf numFmtId="0" fontId="0" fillId="0" borderId="0" xfId="0" applyFont="1" applyBorder="1"/>
    <xf numFmtId="0" fontId="5" fillId="4" borderId="10" xfId="0" applyFont="1" applyFill="1" applyBorder="1" applyAlignment="1">
      <alignment vertical="center"/>
    </xf>
    <xf numFmtId="0" fontId="5" fillId="4" borderId="0" xfId="0" applyFont="1" applyFill="1" applyBorder="1" applyAlignment="1">
      <alignment vertical="center"/>
    </xf>
    <xf numFmtId="0" fontId="5" fillId="5" borderId="10" xfId="0" applyFont="1" applyFill="1" applyBorder="1" applyAlignment="1">
      <alignment vertical="center"/>
    </xf>
    <xf numFmtId="0" fontId="5" fillId="0" borderId="0" xfId="0" applyFont="1"/>
    <xf numFmtId="0" fontId="1" fillId="0" borderId="9" xfId="0" applyFont="1" applyFill="1" applyBorder="1"/>
    <xf numFmtId="0" fontId="0" fillId="0" borderId="0" xfId="0" applyFont="1" applyFill="1" applyBorder="1"/>
    <xf numFmtId="0" fontId="5" fillId="0" borderId="10" xfId="0" applyFont="1" applyFill="1" applyBorder="1" applyAlignment="1">
      <alignment vertical="center"/>
    </xf>
    <xf numFmtId="0" fontId="1" fillId="2" borderId="11" xfId="0" applyFont="1" applyFill="1" applyBorder="1"/>
    <xf numFmtId="0" fontId="0" fillId="0" borderId="12" xfId="0" applyFont="1" applyBorder="1"/>
    <xf numFmtId="0" fontId="0" fillId="3" borderId="13" xfId="0" applyFont="1" applyFill="1" applyBorder="1"/>
    <xf numFmtId="0" fontId="0" fillId="3" borderId="0" xfId="0" applyFont="1" applyFill="1"/>
    <xf numFmtId="49" fontId="0" fillId="0" borderId="0" xfId="0" applyNumberFormat="1" applyFont="1" applyFill="1" applyBorder="1"/>
    <xf numFmtId="0" fontId="6" fillId="0" borderId="0" xfId="0" applyFont="1" applyAlignment="1">
      <alignment vertical="center"/>
    </xf>
    <xf numFmtId="0" fontId="0" fillId="0" borderId="0" xfId="0" applyNumberFormat="1" applyFont="1" applyFill="1" applyBorder="1"/>
    <xf numFmtId="0" fontId="7" fillId="0" borderId="2" xfId="0" applyFont="1" applyFill="1" applyBorder="1"/>
    <xf numFmtId="0" fontId="8" fillId="0" borderId="2" xfId="0" applyFont="1" applyFill="1" applyBorder="1"/>
    <xf numFmtId="0" fontId="3" fillId="0" borderId="0" xfId="0" applyFont="1" applyBorder="1"/>
    <xf numFmtId="0" fontId="3" fillId="0" borderId="14" xfId="0" applyFont="1" applyBorder="1"/>
    <xf numFmtId="0" fontId="3" fillId="0" borderId="9" xfId="0" applyFont="1" applyBorder="1"/>
    <xf numFmtId="0" fontId="3" fillId="7" borderId="14" xfId="0" applyFont="1" applyFill="1" applyBorder="1"/>
    <xf numFmtId="0" fontId="3" fillId="7" borderId="4" xfId="0" applyFont="1" applyFill="1" applyBorder="1"/>
    <xf numFmtId="0" fontId="3" fillId="7" borderId="5" xfId="0" applyFont="1" applyFill="1" applyBorder="1"/>
    <xf numFmtId="0" fontId="3" fillId="7" borderId="15" xfId="0" applyFont="1" applyFill="1" applyBorder="1"/>
    <xf numFmtId="0" fontId="0" fillId="0" borderId="10" xfId="0" applyBorder="1"/>
    <xf numFmtId="0" fontId="3" fillId="0" borderId="0" xfId="0" applyFont="1"/>
    <xf numFmtId="0" fontId="3" fillId="7" borderId="3" xfId="0" applyFont="1" applyFill="1" applyBorder="1"/>
    <xf numFmtId="0" fontId="3" fillId="7" borderId="16" xfId="0" applyFont="1" applyFill="1" applyBorder="1"/>
    <xf numFmtId="0" fontId="0" fillId="0" borderId="12" xfId="0" applyBorder="1"/>
    <xf numFmtId="0" fontId="0" fillId="0" borderId="13" xfId="0" applyBorder="1"/>
    <xf numFmtId="0" fontId="9" fillId="0" borderId="0" xfId="0" applyFont="1"/>
    <xf numFmtId="0" fontId="10" fillId="0" borderId="0" xfId="0" applyFont="1"/>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Fill="1" applyAlignment="1">
      <alignment horizontal="left" vertical="center" wrapText="1"/>
    </xf>
    <xf numFmtId="0" fontId="5" fillId="0" borderId="0" xfId="0" applyFont="1" applyFill="1" applyAlignment="1">
      <alignment horizontal="left" vertical="center"/>
    </xf>
    <xf numFmtId="10" fontId="0" fillId="0" borderId="0" xfId="0" applyNumberFormat="1" applyFont="1" applyFill="1" applyAlignment="1">
      <alignment horizontal="left" vertical="center" wrapText="1"/>
    </xf>
    <xf numFmtId="0" fontId="10" fillId="0" borderId="12" xfId="0" applyFont="1" applyBorder="1" applyAlignment="1">
      <alignment vertical="center"/>
    </xf>
    <xf numFmtId="0" fontId="11" fillId="0" borderId="12" xfId="0" applyFont="1" applyBorder="1" applyAlignment="1">
      <alignment horizontal="center" vertical="center"/>
    </xf>
    <xf numFmtId="0" fontId="11" fillId="0" borderId="12" xfId="0" applyFont="1" applyBorder="1" applyAlignment="1">
      <alignment horizontal="right" vertical="center" wrapText="1"/>
    </xf>
    <xf numFmtId="0" fontId="11" fillId="0" borderId="12"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11" fontId="9" fillId="0" borderId="0" xfId="0" applyNumberFormat="1" applyFont="1" applyAlignment="1">
      <alignment horizontal="right" vertical="center"/>
    </xf>
    <xf numFmtId="11" fontId="9" fillId="0" borderId="0" xfId="0" applyNumberFormat="1" applyFont="1" applyFill="1" applyAlignment="1">
      <alignment horizontal="right" vertical="center"/>
    </xf>
    <xf numFmtId="16"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wrapText="1"/>
    </xf>
    <xf numFmtId="0" fontId="0" fillId="0" borderId="0" xfId="0"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quotePrefix="1"/>
    <xf numFmtId="11" fontId="1" fillId="6" borderId="0" xfId="0" applyNumberFormat="1" applyFont="1" applyFill="1"/>
    <xf numFmtId="0" fontId="0" fillId="0" borderId="0" xfId="0" applyFont="1" applyFill="1" applyAlignment="1">
      <alignment horizontal="left" vertical="center" wrapText="1"/>
    </xf>
    <xf numFmtId="0" fontId="1" fillId="0" borderId="6" xfId="0" applyFont="1" applyBorder="1"/>
    <xf numFmtId="0" fontId="0" fillId="0" borderId="7" xfId="0" applyBorder="1"/>
    <xf numFmtId="0" fontId="0" fillId="0" borderId="8" xfId="0" applyBorder="1"/>
    <xf numFmtId="49" fontId="1" fillId="0" borderId="10" xfId="0" applyNumberFormat="1" applyFont="1" applyFill="1" applyBorder="1"/>
    <xf numFmtId="0" fontId="0" fillId="0" borderId="9" xfId="0" applyBorder="1"/>
    <xf numFmtId="0" fontId="0" fillId="0" borderId="10" xfId="0" applyNumberFormat="1" applyFont="1" applyFill="1" applyBorder="1"/>
    <xf numFmtId="0" fontId="0" fillId="0" borderId="9" xfId="0" applyBorder="1" applyAlignment="1">
      <alignment wrapText="1"/>
    </xf>
    <xf numFmtId="0" fontId="0" fillId="0" borderId="11" xfId="0" applyBorder="1"/>
    <xf numFmtId="0" fontId="0" fillId="0" borderId="12" xfId="0" applyFill="1" applyBorder="1"/>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3"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Alignment="1">
      <alignment horizontal="left"/>
    </xf>
    <xf numFmtId="49" fontId="1" fillId="0" borderId="0" xfId="0" applyNumberFormat="1" applyFont="1" applyAlignment="1">
      <alignment horizontal="left"/>
    </xf>
    <xf numFmtId="0" fontId="1" fillId="0" borderId="0" xfId="0" applyFont="1" applyAlignment="1">
      <alignment horizontal="left"/>
    </xf>
    <xf numFmtId="49" fontId="0" fillId="0" borderId="0" xfId="0" applyNumberFormat="1" applyAlignment="1">
      <alignment horizontal="left"/>
    </xf>
    <xf numFmtId="0" fontId="0" fillId="0" borderId="0" xfId="0" applyNumberFormat="1" applyAlignment="1">
      <alignment horizontal="left"/>
    </xf>
    <xf numFmtId="0" fontId="0" fillId="0" borderId="0" xfId="0" applyFill="1" applyAlignment="1">
      <alignment horizontal="left"/>
    </xf>
    <xf numFmtId="1" fontId="0" fillId="0" borderId="0" xfId="0" applyNumberFormat="1" applyAlignment="1">
      <alignment horizontal="left"/>
    </xf>
    <xf numFmtId="1" fontId="0" fillId="0" borderId="5" xfId="0" applyNumberFormat="1" applyBorder="1" applyAlignment="1">
      <alignment horizontal="left"/>
    </xf>
    <xf numFmtId="0" fontId="15" fillId="0" borderId="0" xfId="0" applyFont="1"/>
    <xf numFmtId="2" fontId="15" fillId="0" borderId="0" xfId="0" applyNumberFormat="1" applyFont="1"/>
    <xf numFmtId="0" fontId="15" fillId="0" borderId="0" xfId="0" applyFont="1" applyAlignment="1">
      <alignment horizontal="right"/>
    </xf>
    <xf numFmtId="0" fontId="15" fillId="0" borderId="0" xfId="0" applyFont="1" applyFill="1"/>
    <xf numFmtId="10" fontId="1" fillId="0" borderId="0" xfId="0" applyNumberFormat="1" applyFont="1" applyAlignment="1">
      <alignment horizontal="right"/>
    </xf>
    <xf numFmtId="2" fontId="1" fillId="0" borderId="0" xfId="0" applyNumberFormat="1" applyFont="1"/>
    <xf numFmtId="10" fontId="15" fillId="0" borderId="0" xfId="0" applyNumberFormat="1" applyFont="1" applyAlignment="1">
      <alignment horizontal="right"/>
    </xf>
    <xf numFmtId="10" fontId="15" fillId="0" borderId="0" xfId="0" applyNumberFormat="1" applyFont="1"/>
    <xf numFmtId="49" fontId="15" fillId="0" borderId="0" xfId="0" applyNumberFormat="1" applyFont="1"/>
    <xf numFmtId="0" fontId="15" fillId="0" borderId="0" xfId="0" applyNumberFormat="1" applyFont="1"/>
    <xf numFmtId="0" fontId="5" fillId="0" borderId="0" xfId="0" applyFont="1" applyBorder="1" applyAlignment="1">
      <alignment vertical="center" wrapText="1"/>
    </xf>
    <xf numFmtId="0" fontId="15" fillId="0" borderId="0" xfId="0" quotePrefix="1" applyFont="1"/>
    <xf numFmtId="2" fontId="15" fillId="0" borderId="0" xfId="0" quotePrefix="1" applyNumberFormat="1" applyFont="1"/>
    <xf numFmtId="0" fontId="15" fillId="0" borderId="0" xfId="0" quotePrefix="1" applyFont="1" applyAlignment="1">
      <alignment horizontal="left"/>
    </xf>
    <xf numFmtId="0" fontId="16" fillId="0" borderId="0" xfId="0" applyFont="1" applyBorder="1" applyAlignment="1">
      <alignment vertical="center" wrapText="1"/>
    </xf>
    <xf numFmtId="0" fontId="15" fillId="0" borderId="0" xfId="0" applyNumberFormat="1" applyFont="1" applyAlignment="1">
      <alignment horizontal="left"/>
    </xf>
    <xf numFmtId="0" fontId="15" fillId="0" borderId="0" xfId="0" applyFont="1" applyAlignment="1">
      <alignment horizontal="left"/>
    </xf>
    <xf numFmtId="9" fontId="1" fillId="0" borderId="0" xfId="0" applyNumberFormat="1" applyFont="1" applyAlignment="1">
      <alignment horizontal="right"/>
    </xf>
    <xf numFmtId="9" fontId="1" fillId="0" borderId="0" xfId="0" applyNumberFormat="1" applyFont="1"/>
    <xf numFmtId="10" fontId="1" fillId="0" borderId="0" xfId="0" applyNumberFormat="1" applyFont="1"/>
    <xf numFmtId="9" fontId="15" fillId="0" borderId="0" xfId="0" applyNumberFormat="1" applyFont="1" applyAlignment="1">
      <alignment horizontal="right"/>
    </xf>
    <xf numFmtId="49" fontId="15" fillId="0" borderId="0" xfId="0" applyNumberFormat="1" applyFont="1" applyFill="1"/>
    <xf numFmtId="10" fontId="15" fillId="0" borderId="0" xfId="0" quotePrefix="1" applyNumberFormat="1" applyFont="1" applyAlignment="1">
      <alignment horizontal="right"/>
    </xf>
    <xf numFmtId="0" fontId="15" fillId="6" borderId="0" xfId="0" applyNumberFormat="1" applyFont="1" applyFill="1"/>
    <xf numFmtId="0" fontId="15" fillId="0" borderId="0" xfId="0" applyFont="1" applyAlignment="1">
      <alignment horizontal="left" vertical="top"/>
    </xf>
    <xf numFmtId="9" fontId="15" fillId="0" borderId="0" xfId="0" applyNumberFormat="1" applyFont="1"/>
    <xf numFmtId="0" fontId="15" fillId="0" borderId="0" xfId="0" applyFont="1" applyBorder="1"/>
    <xf numFmtId="49" fontId="15" fillId="0" borderId="0" xfId="0" applyNumberFormat="1" applyFont="1" applyBorder="1"/>
    <xf numFmtId="11" fontId="15" fillId="6" borderId="0" xfId="0" applyNumberFormat="1" applyFont="1" applyFill="1"/>
    <xf numFmtId="0" fontId="8" fillId="0" borderId="0" xfId="0" applyFont="1" applyBorder="1" applyAlignment="1">
      <alignment vertical="center" wrapText="1"/>
    </xf>
    <xf numFmtId="10" fontId="5" fillId="0" borderId="0" xfId="0" applyNumberFormat="1" applyFont="1" applyBorder="1" applyAlignment="1">
      <alignment horizontal="right" vertical="top" wrapText="1"/>
    </xf>
    <xf numFmtId="10" fontId="5" fillId="0" borderId="0" xfId="0" applyNumberFormat="1" applyFont="1" applyBorder="1" applyAlignment="1">
      <alignment horizontal="right" vertical="center" wrapText="1"/>
    </xf>
    <xf numFmtId="49" fontId="15" fillId="0" borderId="0" xfId="0" applyNumberFormat="1" applyFont="1" applyAlignment="1">
      <alignment horizontal="left"/>
    </xf>
    <xf numFmtId="10" fontId="15" fillId="0" borderId="0" xfId="0" quotePrefix="1" applyNumberFormat="1" applyFont="1" applyFill="1" applyAlignment="1">
      <alignment horizontal="right"/>
    </xf>
    <xf numFmtId="9" fontId="17" fillId="0" borderId="0" xfId="0" applyNumberFormat="1" applyFont="1" applyBorder="1" applyAlignment="1">
      <alignment horizontal="right" vertical="center" wrapText="1"/>
    </xf>
    <xf numFmtId="10" fontId="17" fillId="0" borderId="0" xfId="0" applyNumberFormat="1" applyFont="1" applyBorder="1" applyAlignment="1">
      <alignment horizontal="right" vertical="center" wrapText="1"/>
    </xf>
    <xf numFmtId="9" fontId="5" fillId="0" borderId="0" xfId="0" applyNumberFormat="1" applyFont="1" applyBorder="1" applyAlignment="1">
      <alignment horizontal="right" vertical="center" wrapText="1"/>
    </xf>
    <xf numFmtId="49" fontId="15" fillId="0" borderId="0" xfId="0" applyNumberFormat="1" applyFont="1" applyAlignment="1"/>
    <xf numFmtId="0" fontId="5" fillId="0" borderId="0" xfId="0" applyFont="1" applyBorder="1" applyAlignment="1">
      <alignment wrapText="1"/>
    </xf>
    <xf numFmtId="2" fontId="15" fillId="0" borderId="0" xfId="0" applyNumberFormat="1" applyFont="1" applyAlignment="1"/>
    <xf numFmtId="10" fontId="5" fillId="0" borderId="0" xfId="0" applyNumberFormat="1" applyFont="1" applyBorder="1" applyAlignment="1">
      <alignment horizontal="right" wrapText="1"/>
    </xf>
    <xf numFmtId="10" fontId="15" fillId="0" borderId="0" xfId="0" applyNumberFormat="1" applyFont="1" applyFill="1" applyAlignment="1">
      <alignment horizontal="right"/>
    </xf>
    <xf numFmtId="10" fontId="17" fillId="0" borderId="0" xfId="0" applyNumberFormat="1" applyFont="1" applyBorder="1" applyAlignment="1">
      <alignment horizontal="right"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3" fillId="0" borderId="12"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11" fontId="0" fillId="0" borderId="4" xfId="0" applyNumberFormat="1" applyBorder="1" applyAlignment="1">
      <alignment horizontal="left"/>
    </xf>
    <xf numFmtId="11" fontId="0" fillId="0" borderId="5" xfId="0" applyNumberFormat="1" applyBorder="1" applyAlignment="1">
      <alignment horizontal="left"/>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70" zoomScaleNormal="70" zoomScalePageLayoutView="70" workbookViewId="0">
      <pane ySplit="1" topLeftCell="A2" activePane="bottomLeft" state="frozen"/>
      <selection pane="bottomLeft" activeCell="K3" sqref="K3"/>
    </sheetView>
  </sheetViews>
  <sheetFormatPr defaultColWidth="16.44140625" defaultRowHeight="15.6" x14ac:dyDescent="0.3"/>
  <cols>
    <col min="1" max="16384" width="16.44140625" style="85"/>
  </cols>
  <sheetData>
    <row r="1" spans="1:17" s="84" customFormat="1" ht="60" x14ac:dyDescent="0.25">
      <c r="A1" s="83" t="s">
        <v>0</v>
      </c>
      <c r="B1" s="83" t="s">
        <v>1</v>
      </c>
      <c r="C1" s="83" t="s">
        <v>2</v>
      </c>
      <c r="D1" s="83" t="s">
        <v>27</v>
      </c>
      <c r="E1" s="83" t="s">
        <v>3</v>
      </c>
      <c r="F1" s="83" t="s">
        <v>29</v>
      </c>
      <c r="G1" s="83" t="s">
        <v>30</v>
      </c>
      <c r="H1" s="83" t="s">
        <v>11</v>
      </c>
      <c r="I1" s="83" t="s">
        <v>12</v>
      </c>
      <c r="J1" s="83" t="s">
        <v>13</v>
      </c>
      <c r="K1" s="83" t="s">
        <v>20</v>
      </c>
      <c r="L1" s="83" t="s">
        <v>15</v>
      </c>
      <c r="M1" s="83" t="s">
        <v>16</v>
      </c>
      <c r="N1" s="83" t="s">
        <v>17</v>
      </c>
      <c r="O1" s="83" t="s">
        <v>18</v>
      </c>
      <c r="P1" s="83" t="s">
        <v>19</v>
      </c>
    </row>
    <row r="2" spans="1:17" ht="259.2" x14ac:dyDescent="0.3">
      <c r="A2" s="81" t="s">
        <v>4</v>
      </c>
      <c r="B2" s="81" t="s">
        <v>4</v>
      </c>
      <c r="C2" s="81" t="s">
        <v>5</v>
      </c>
      <c r="D2" s="81" t="s">
        <v>4118</v>
      </c>
      <c r="E2" s="81" t="s">
        <v>14</v>
      </c>
      <c r="F2" s="81" t="s">
        <v>4119</v>
      </c>
      <c r="G2" s="81" t="s">
        <v>4120</v>
      </c>
      <c r="H2" s="81">
        <v>1051</v>
      </c>
      <c r="I2" s="81" t="s">
        <v>4121</v>
      </c>
      <c r="J2" s="81" t="s">
        <v>4122</v>
      </c>
      <c r="K2" s="81" t="s">
        <v>4123</v>
      </c>
      <c r="L2" s="81" t="s">
        <v>28</v>
      </c>
      <c r="M2" s="86" t="s">
        <v>4266</v>
      </c>
      <c r="N2" s="86" t="s">
        <v>4265</v>
      </c>
      <c r="O2" s="81" t="s">
        <v>4214</v>
      </c>
      <c r="P2" s="86" t="s">
        <v>4267</v>
      </c>
    </row>
    <row r="3" spans="1:17" ht="409.6" x14ac:dyDescent="0.3">
      <c r="A3" s="81" t="s">
        <v>4259</v>
      </c>
      <c r="B3" s="81" t="s">
        <v>4259</v>
      </c>
      <c r="C3" s="81" t="s">
        <v>5</v>
      </c>
      <c r="D3" s="99" t="s">
        <v>4291</v>
      </c>
      <c r="E3" s="99" t="s">
        <v>4270</v>
      </c>
      <c r="F3" s="99" t="s">
        <v>4124</v>
      </c>
      <c r="G3" s="100" t="s">
        <v>4120</v>
      </c>
      <c r="H3" s="99">
        <v>441</v>
      </c>
      <c r="I3" s="118" t="s">
        <v>4979</v>
      </c>
      <c r="J3" s="99" t="s">
        <v>4271</v>
      </c>
      <c r="K3" t="s">
        <v>4980</v>
      </c>
      <c r="L3" s="81" t="s">
        <v>28</v>
      </c>
      <c r="M3" s="86" t="s">
        <v>4266</v>
      </c>
      <c r="N3" s="86" t="s">
        <v>4265</v>
      </c>
      <c r="O3" s="81" t="s">
        <v>4214</v>
      </c>
      <c r="P3" s="86" t="s">
        <v>4267</v>
      </c>
    </row>
    <row r="4" spans="1:17" ht="230.4" x14ac:dyDescent="0.3">
      <c r="A4" s="81" t="s">
        <v>6</v>
      </c>
      <c r="B4" s="81" t="s">
        <v>7</v>
      </c>
      <c r="C4" s="81" t="s">
        <v>8</v>
      </c>
      <c r="D4" s="81" t="s">
        <v>4260</v>
      </c>
      <c r="E4" s="81" t="s">
        <v>9</v>
      </c>
      <c r="F4" s="81" t="s">
        <v>10</v>
      </c>
      <c r="G4" s="81" t="s">
        <v>4215</v>
      </c>
      <c r="H4" s="86">
        <v>1056</v>
      </c>
      <c r="I4" s="98" t="s">
        <v>4268</v>
      </c>
      <c r="J4" s="86" t="s">
        <v>4269</v>
      </c>
      <c r="K4" s="81" t="s">
        <v>21</v>
      </c>
      <c r="L4" s="86" t="s">
        <v>28</v>
      </c>
      <c r="M4" s="86" t="s">
        <v>4266</v>
      </c>
      <c r="N4" s="86" t="s">
        <v>4265</v>
      </c>
      <c r="O4" s="81" t="s">
        <v>4214</v>
      </c>
      <c r="P4" s="86" t="s">
        <v>4267</v>
      </c>
    </row>
    <row r="5" spans="1:17" ht="388.8" x14ac:dyDescent="0.3">
      <c r="A5" s="99" t="s">
        <v>4262</v>
      </c>
      <c r="B5" s="99" t="s">
        <v>4976</v>
      </c>
      <c r="C5" s="99" t="s">
        <v>4150</v>
      </c>
      <c r="D5" s="99" t="s">
        <v>4297</v>
      </c>
      <c r="E5" s="99" t="s">
        <v>3658</v>
      </c>
      <c r="F5" s="103" t="s">
        <v>4298</v>
      </c>
      <c r="G5" s="103" t="s">
        <v>4117</v>
      </c>
      <c r="H5" s="103">
        <v>157</v>
      </c>
      <c r="I5" s="103" t="s">
        <v>4299</v>
      </c>
      <c r="J5" s="103" t="s">
        <v>4300</v>
      </c>
      <c r="K5" s="103" t="s">
        <v>4301</v>
      </c>
      <c r="L5" s="103" t="s">
        <v>4163</v>
      </c>
      <c r="M5" s="101" t="s">
        <v>4272</v>
      </c>
      <c r="N5" s="99" t="s">
        <v>4265</v>
      </c>
      <c r="O5" s="99" t="s">
        <v>4214</v>
      </c>
      <c r="P5" s="101" t="s">
        <v>4273</v>
      </c>
    </row>
    <row r="6" spans="1:17" ht="187.2" x14ac:dyDescent="0.3">
      <c r="A6" s="99" t="s">
        <v>25</v>
      </c>
      <c r="B6" s="82" t="s">
        <v>4125</v>
      </c>
      <c r="C6" s="99" t="s">
        <v>4126</v>
      </c>
      <c r="D6" s="99" t="s">
        <v>4127</v>
      </c>
      <c r="E6" s="99" t="s">
        <v>4128</v>
      </c>
      <c r="F6" s="99" t="s">
        <v>4129</v>
      </c>
      <c r="G6" s="99" t="s">
        <v>4117</v>
      </c>
      <c r="H6" s="99">
        <v>206</v>
      </c>
      <c r="I6" s="99" t="s">
        <v>4288</v>
      </c>
      <c r="J6" s="99" t="s">
        <v>4289</v>
      </c>
      <c r="K6" s="82" t="s">
        <v>4130</v>
      </c>
      <c r="L6" s="99" t="s">
        <v>4131</v>
      </c>
      <c r="M6" s="99" t="s">
        <v>4290</v>
      </c>
      <c r="N6" s="99" t="s">
        <v>4265</v>
      </c>
      <c r="O6" s="99" t="s">
        <v>4166</v>
      </c>
      <c r="P6" s="99" t="s">
        <v>4167</v>
      </c>
    </row>
    <row r="7" spans="1:17" ht="150" customHeight="1" x14ac:dyDescent="0.3">
      <c r="A7" s="174" t="s">
        <v>26</v>
      </c>
      <c r="B7" s="174" t="s">
        <v>4132</v>
      </c>
      <c r="C7" s="81" t="s">
        <v>5</v>
      </c>
      <c r="D7" s="174" t="s">
        <v>4133</v>
      </c>
      <c r="E7" s="174" t="s">
        <v>4134</v>
      </c>
      <c r="F7" s="81" t="s">
        <v>4135</v>
      </c>
      <c r="G7" s="81" t="s">
        <v>4117</v>
      </c>
      <c r="H7" s="81">
        <v>139</v>
      </c>
      <c r="I7" s="81" t="s">
        <v>4136</v>
      </c>
      <c r="J7" s="81" t="s">
        <v>4137</v>
      </c>
      <c r="K7" s="174" t="s">
        <v>4138</v>
      </c>
      <c r="L7" s="81" t="s">
        <v>4139</v>
      </c>
      <c r="M7" s="174" t="s">
        <v>4140</v>
      </c>
      <c r="N7" s="81" t="s">
        <v>4141</v>
      </c>
      <c r="O7" s="81" t="s">
        <v>4214</v>
      </c>
      <c r="P7" s="174" t="s">
        <v>4142</v>
      </c>
    </row>
    <row r="8" spans="1:17" ht="172.8" x14ac:dyDescent="0.3">
      <c r="A8" s="174"/>
      <c r="B8" s="174"/>
      <c r="C8" s="81" t="s">
        <v>4143</v>
      </c>
      <c r="D8" s="174"/>
      <c r="E8" s="174"/>
      <c r="F8" s="81" t="s">
        <v>4144</v>
      </c>
      <c r="G8" s="81" t="s">
        <v>4117</v>
      </c>
      <c r="H8" s="81">
        <v>695</v>
      </c>
      <c r="I8" s="81" t="s">
        <v>4145</v>
      </c>
      <c r="J8" s="81" t="s">
        <v>4137</v>
      </c>
      <c r="K8" s="174"/>
      <c r="L8" s="81" t="s">
        <v>4139</v>
      </c>
      <c r="M8" s="174"/>
      <c r="N8" s="81" t="s">
        <v>4141</v>
      </c>
      <c r="O8" s="81" t="s">
        <v>4214</v>
      </c>
      <c r="P8" s="174"/>
    </row>
    <row r="9" spans="1:17" ht="115.2" x14ac:dyDescent="0.3">
      <c r="A9" s="174"/>
      <c r="B9" s="174"/>
      <c r="C9" s="81" t="s">
        <v>4146</v>
      </c>
      <c r="D9" s="174"/>
      <c r="E9" s="174"/>
      <c r="F9" s="81" t="s">
        <v>4147</v>
      </c>
      <c r="G9" s="81" t="s">
        <v>4117</v>
      </c>
      <c r="H9" s="81">
        <v>695</v>
      </c>
      <c r="I9" s="81" t="s">
        <v>4148</v>
      </c>
      <c r="J9" s="81" t="s">
        <v>4137</v>
      </c>
      <c r="K9" s="174"/>
      <c r="L9" s="81" t="s">
        <v>4139</v>
      </c>
      <c r="M9" s="174"/>
      <c r="N9" s="81" t="s">
        <v>4141</v>
      </c>
      <c r="O9" s="81" t="s">
        <v>4214</v>
      </c>
      <c r="P9" s="174"/>
    </row>
    <row r="10" spans="1:17" ht="388.8" x14ac:dyDescent="0.3">
      <c r="A10" s="99" t="s">
        <v>23</v>
      </c>
      <c r="B10" s="82" t="s">
        <v>4149</v>
      </c>
      <c r="C10" s="99" t="s">
        <v>4150</v>
      </c>
      <c r="D10" s="99" t="s">
        <v>4274</v>
      </c>
      <c r="E10" s="99" t="s">
        <v>3695</v>
      </c>
      <c r="F10" s="82" t="s">
        <v>4151</v>
      </c>
      <c r="G10" s="99" t="s">
        <v>4152</v>
      </c>
      <c r="H10" s="102">
        <v>440</v>
      </c>
      <c r="I10" s="102" t="s">
        <v>4275</v>
      </c>
      <c r="J10" s="102" t="s">
        <v>4972</v>
      </c>
      <c r="K10" s="102" t="s">
        <v>4276</v>
      </c>
      <c r="L10" s="102" t="s">
        <v>4277</v>
      </c>
      <c r="M10" s="101" t="s">
        <v>4272</v>
      </c>
      <c r="N10" s="99" t="s">
        <v>4265</v>
      </c>
      <c r="O10" s="99" t="s">
        <v>4214</v>
      </c>
      <c r="P10" s="101" t="s">
        <v>4273</v>
      </c>
    </row>
    <row r="11" spans="1:17" ht="388.8" x14ac:dyDescent="0.3">
      <c r="A11" s="81" t="s">
        <v>22</v>
      </c>
      <c r="B11" s="82" t="s">
        <v>4153</v>
      </c>
      <c r="C11" s="82" t="s">
        <v>4154</v>
      </c>
      <c r="D11" s="99" t="s">
        <v>4278</v>
      </c>
      <c r="E11" s="99" t="s">
        <v>3658</v>
      </c>
      <c r="F11" s="99" t="s">
        <v>4216</v>
      </c>
      <c r="G11" s="99" t="s">
        <v>4117</v>
      </c>
      <c r="H11" s="104" t="s">
        <v>4302</v>
      </c>
      <c r="I11" s="104" t="s">
        <v>4304</v>
      </c>
      <c r="J11" s="104" t="s">
        <v>4303</v>
      </c>
      <c r="K11" s="102" t="s">
        <v>4279</v>
      </c>
      <c r="L11" s="102" t="s">
        <v>4280</v>
      </c>
      <c r="M11" s="101" t="s">
        <v>4272</v>
      </c>
      <c r="N11" s="99" t="s">
        <v>4265</v>
      </c>
      <c r="O11" s="101" t="s">
        <v>4214</v>
      </c>
      <c r="P11" s="101" t="s">
        <v>4273</v>
      </c>
    </row>
    <row r="12" spans="1:17" ht="244.8" x14ac:dyDescent="0.3">
      <c r="A12" s="107" t="s">
        <v>4292</v>
      </c>
      <c r="B12" s="100" t="s">
        <v>4292</v>
      </c>
      <c r="C12" s="99" t="s">
        <v>4146</v>
      </c>
      <c r="D12" s="99" t="s">
        <v>4155</v>
      </c>
      <c r="E12" s="99" t="s">
        <v>3695</v>
      </c>
      <c r="F12" s="99" t="s">
        <v>4117</v>
      </c>
      <c r="G12" s="99" t="s">
        <v>4156</v>
      </c>
      <c r="H12" s="99">
        <v>3126</v>
      </c>
      <c r="I12" s="101" t="s">
        <v>4281</v>
      </c>
      <c r="J12" s="101" t="s">
        <v>4973</v>
      </c>
      <c r="K12" s="101" t="s">
        <v>21</v>
      </c>
      <c r="L12" s="101" t="s">
        <v>4282</v>
      </c>
      <c r="M12" s="101" t="s">
        <v>4283</v>
      </c>
      <c r="N12" s="99" t="s">
        <v>4265</v>
      </c>
      <c r="O12" s="101" t="s">
        <v>4214</v>
      </c>
      <c r="P12" s="101" t="s">
        <v>4273</v>
      </c>
      <c r="Q12" s="99"/>
    </row>
    <row r="13" spans="1:17" ht="409.6" x14ac:dyDescent="0.3">
      <c r="A13" s="99" t="s">
        <v>24</v>
      </c>
      <c r="B13" s="82" t="s">
        <v>4157</v>
      </c>
      <c r="C13" s="82" t="s">
        <v>4154</v>
      </c>
      <c r="D13" s="99" t="s">
        <v>4274</v>
      </c>
      <c r="E13" s="99" t="s">
        <v>3695</v>
      </c>
      <c r="F13" s="99" t="s">
        <v>4217</v>
      </c>
      <c r="G13" s="99" t="s">
        <v>4152</v>
      </c>
      <c r="H13" s="87">
        <v>3567</v>
      </c>
      <c r="I13" s="102" t="s">
        <v>4284</v>
      </c>
      <c r="J13" s="102" t="s">
        <v>4285</v>
      </c>
      <c r="K13" s="102" t="s">
        <v>4286</v>
      </c>
      <c r="L13" s="102" t="s">
        <v>4287</v>
      </c>
      <c r="M13" s="102" t="s">
        <v>4272</v>
      </c>
      <c r="N13" s="99" t="s">
        <v>4265</v>
      </c>
      <c r="O13" s="102" t="s">
        <v>4214</v>
      </c>
      <c r="P13" s="102" t="s">
        <v>4273</v>
      </c>
    </row>
    <row r="14" spans="1:17" ht="374.4" x14ac:dyDescent="0.3">
      <c r="A14" s="173" t="s">
        <v>4158</v>
      </c>
      <c r="B14" s="82" t="s">
        <v>4261</v>
      </c>
      <c r="C14" s="82" t="s">
        <v>4261</v>
      </c>
      <c r="D14" s="82" t="s">
        <v>4261</v>
      </c>
      <c r="E14" s="81" t="s">
        <v>3699</v>
      </c>
      <c r="F14" s="81" t="s">
        <v>4159</v>
      </c>
      <c r="G14" s="81" t="s">
        <v>4160</v>
      </c>
      <c r="H14" s="81">
        <v>1974</v>
      </c>
      <c r="I14" s="81" t="s">
        <v>4161</v>
      </c>
      <c r="J14" s="88" t="s">
        <v>4162</v>
      </c>
      <c r="K14" s="81" t="s">
        <v>21</v>
      </c>
      <c r="L14" s="81" t="s">
        <v>4163</v>
      </c>
      <c r="M14" s="81" t="s">
        <v>4164</v>
      </c>
      <c r="N14" s="81" t="s">
        <v>4165</v>
      </c>
      <c r="O14" s="81" t="s">
        <v>4166</v>
      </c>
      <c r="P14" s="81" t="s">
        <v>4167</v>
      </c>
    </row>
    <row r="15" spans="1:17" ht="72" x14ac:dyDescent="0.3">
      <c r="A15" s="173"/>
      <c r="B15" s="82" t="s">
        <v>4168</v>
      </c>
      <c r="C15" s="81" t="s">
        <v>8</v>
      </c>
      <c r="D15" s="81" t="s">
        <v>4169</v>
      </c>
      <c r="E15" s="117" t="s">
        <v>3699</v>
      </c>
      <c r="F15" s="117" t="s">
        <v>4159</v>
      </c>
      <c r="G15" s="117" t="s">
        <v>4160</v>
      </c>
      <c r="H15" s="81" t="s">
        <v>4170</v>
      </c>
      <c r="I15" s="82" t="s">
        <v>4978</v>
      </c>
      <c r="J15" s="82" t="s">
        <v>4978</v>
      </c>
      <c r="K15" s="82" t="s">
        <v>4978</v>
      </c>
      <c r="L15" s="82" t="s">
        <v>4978</v>
      </c>
      <c r="M15" s="82" t="s">
        <v>4978</v>
      </c>
      <c r="N15" s="82" t="s">
        <v>4978</v>
      </c>
      <c r="O15" s="82" t="s">
        <v>4978</v>
      </c>
      <c r="P15" s="82" t="s">
        <v>4978</v>
      </c>
    </row>
    <row r="16" spans="1:17" ht="201.6" x14ac:dyDescent="0.3">
      <c r="A16" s="173"/>
      <c r="B16" s="81" t="s">
        <v>4294</v>
      </c>
      <c r="C16" s="81" t="s">
        <v>4171</v>
      </c>
      <c r="D16" s="81" t="s">
        <v>4172</v>
      </c>
      <c r="E16" s="117" t="s">
        <v>3699</v>
      </c>
      <c r="F16" s="117" t="s">
        <v>4159</v>
      </c>
      <c r="G16" s="117" t="s">
        <v>4160</v>
      </c>
      <c r="H16" s="81" t="s">
        <v>4173</v>
      </c>
      <c r="I16" s="82" t="s">
        <v>4978</v>
      </c>
      <c r="J16" s="82" t="s">
        <v>4978</v>
      </c>
      <c r="K16" s="82" t="s">
        <v>4978</v>
      </c>
      <c r="L16" s="82" t="s">
        <v>4978</v>
      </c>
      <c r="M16" s="82" t="s">
        <v>4978</v>
      </c>
      <c r="N16" s="82" t="s">
        <v>4978</v>
      </c>
      <c r="O16" s="82" t="s">
        <v>4978</v>
      </c>
      <c r="P16" s="82" t="s">
        <v>4978</v>
      </c>
    </row>
    <row r="17" spans="1:16" ht="374.4" x14ac:dyDescent="0.3">
      <c r="A17" s="173" t="s">
        <v>4174</v>
      </c>
      <c r="B17" s="82" t="s">
        <v>4261</v>
      </c>
      <c r="C17" s="82" t="s">
        <v>4261</v>
      </c>
      <c r="D17" s="82" t="s">
        <v>4261</v>
      </c>
      <c r="E17" s="81" t="s">
        <v>3699</v>
      </c>
      <c r="F17" s="81" t="s">
        <v>4175</v>
      </c>
      <c r="G17" s="82" t="s">
        <v>4117</v>
      </c>
      <c r="H17" s="81">
        <v>539</v>
      </c>
      <c r="I17" s="81" t="s">
        <v>4176</v>
      </c>
      <c r="J17" s="82" t="s">
        <v>4177</v>
      </c>
      <c r="K17" s="82"/>
      <c r="L17" s="81" t="s">
        <v>4163</v>
      </c>
      <c r="M17" s="81" t="s">
        <v>4164</v>
      </c>
      <c r="N17" s="81" t="s">
        <v>4165</v>
      </c>
      <c r="O17" s="81" t="s">
        <v>4166</v>
      </c>
      <c r="P17" s="81" t="s">
        <v>4167</v>
      </c>
    </row>
    <row r="18" spans="1:16" ht="57.6" x14ac:dyDescent="0.3">
      <c r="A18" s="173"/>
      <c r="B18" s="81" t="s">
        <v>4178</v>
      </c>
      <c r="C18" s="81" t="s">
        <v>5</v>
      </c>
      <c r="D18" s="81" t="s">
        <v>4179</v>
      </c>
      <c r="E18" s="81" t="s">
        <v>3699</v>
      </c>
      <c r="F18" s="82" t="s">
        <v>4978</v>
      </c>
      <c r="G18" s="82" t="s">
        <v>4978</v>
      </c>
      <c r="H18" s="81">
        <v>158</v>
      </c>
      <c r="I18" s="82" t="s">
        <v>4978</v>
      </c>
      <c r="J18" s="82" t="s">
        <v>4978</v>
      </c>
      <c r="K18" s="81" t="s">
        <v>4180</v>
      </c>
      <c r="L18" s="82" t="s">
        <v>4978</v>
      </c>
      <c r="M18" s="82" t="s">
        <v>4978</v>
      </c>
      <c r="N18" s="82" t="s">
        <v>4978</v>
      </c>
      <c r="O18" s="82" t="s">
        <v>4978</v>
      </c>
      <c r="P18" s="82" t="s">
        <v>4978</v>
      </c>
    </row>
    <row r="19" spans="1:16" ht="28.8" x14ac:dyDescent="0.3">
      <c r="A19" s="173"/>
      <c r="B19" s="81" t="s">
        <v>4181</v>
      </c>
      <c r="C19" s="81" t="s">
        <v>5</v>
      </c>
      <c r="D19" s="81" t="s">
        <v>4182</v>
      </c>
      <c r="E19" s="81" t="s">
        <v>3699</v>
      </c>
      <c r="F19" s="82" t="s">
        <v>4978</v>
      </c>
      <c r="G19" s="82" t="s">
        <v>4978</v>
      </c>
      <c r="H19" s="81">
        <v>124</v>
      </c>
      <c r="I19" s="82" t="s">
        <v>4978</v>
      </c>
      <c r="J19" s="82" t="s">
        <v>4978</v>
      </c>
      <c r="K19" s="81" t="s">
        <v>4180</v>
      </c>
      <c r="L19" s="82" t="s">
        <v>4978</v>
      </c>
      <c r="M19" s="82" t="s">
        <v>4978</v>
      </c>
      <c r="N19" s="82" t="s">
        <v>4978</v>
      </c>
      <c r="O19" s="82" t="s">
        <v>4978</v>
      </c>
      <c r="P19" s="82" t="s">
        <v>4978</v>
      </c>
    </row>
    <row r="20" spans="1:16" ht="28.8" x14ac:dyDescent="0.3">
      <c r="A20" s="173"/>
      <c r="B20" s="81" t="s">
        <v>4183</v>
      </c>
      <c r="C20" s="81" t="s">
        <v>5</v>
      </c>
      <c r="D20" s="81" t="s">
        <v>4184</v>
      </c>
      <c r="E20" s="81" t="s">
        <v>3699</v>
      </c>
      <c r="F20" s="82" t="s">
        <v>4978</v>
      </c>
      <c r="G20" s="82" t="s">
        <v>4978</v>
      </c>
      <c r="H20" s="81">
        <v>66</v>
      </c>
      <c r="I20" s="82" t="s">
        <v>4978</v>
      </c>
      <c r="J20" s="82" t="s">
        <v>4978</v>
      </c>
      <c r="K20" s="81" t="s">
        <v>4185</v>
      </c>
      <c r="L20" s="82" t="s">
        <v>4978</v>
      </c>
      <c r="M20" s="82" t="s">
        <v>4978</v>
      </c>
      <c r="N20" s="82" t="s">
        <v>4978</v>
      </c>
      <c r="O20" s="82" t="s">
        <v>4978</v>
      </c>
      <c r="P20" s="82" t="s">
        <v>4978</v>
      </c>
    </row>
    <row r="21" spans="1:16" ht="43.2" x14ac:dyDescent="0.3">
      <c r="A21" s="173"/>
      <c r="B21" s="81" t="s">
        <v>4186</v>
      </c>
      <c r="C21" s="81" t="s">
        <v>5</v>
      </c>
      <c r="D21" s="81" t="s">
        <v>4187</v>
      </c>
      <c r="E21" s="81" t="s">
        <v>3699</v>
      </c>
      <c r="F21" s="82" t="s">
        <v>4978</v>
      </c>
      <c r="G21" s="82" t="s">
        <v>4978</v>
      </c>
      <c r="H21" s="81">
        <v>31</v>
      </c>
      <c r="I21" s="82" t="s">
        <v>4978</v>
      </c>
      <c r="J21" s="82" t="s">
        <v>4978</v>
      </c>
      <c r="K21" s="82" t="s">
        <v>4188</v>
      </c>
      <c r="L21" s="82" t="s">
        <v>4978</v>
      </c>
      <c r="M21" s="82" t="s">
        <v>4978</v>
      </c>
      <c r="N21" s="82" t="s">
        <v>4978</v>
      </c>
      <c r="O21" s="82" t="s">
        <v>4978</v>
      </c>
      <c r="P21" s="82" t="s">
        <v>4978</v>
      </c>
    </row>
    <row r="22" spans="1:16" ht="28.8" x14ac:dyDescent="0.3">
      <c r="A22" s="173"/>
      <c r="B22" s="81" t="s">
        <v>4189</v>
      </c>
      <c r="C22" s="81" t="s">
        <v>5</v>
      </c>
      <c r="D22" s="81" t="s">
        <v>4190</v>
      </c>
      <c r="E22" s="81" t="s">
        <v>3699</v>
      </c>
      <c r="F22" s="82" t="s">
        <v>4978</v>
      </c>
      <c r="G22" s="82" t="s">
        <v>4978</v>
      </c>
      <c r="H22" s="81">
        <v>19</v>
      </c>
      <c r="I22" s="82" t="s">
        <v>4978</v>
      </c>
      <c r="J22" s="82" t="s">
        <v>4978</v>
      </c>
      <c r="K22" s="81" t="s">
        <v>4188</v>
      </c>
      <c r="L22" s="82" t="s">
        <v>4978</v>
      </c>
      <c r="M22" s="82" t="s">
        <v>4978</v>
      </c>
      <c r="N22" s="82" t="s">
        <v>4978</v>
      </c>
      <c r="O22" s="82" t="s">
        <v>4978</v>
      </c>
      <c r="P22" s="82" t="s">
        <v>4978</v>
      </c>
    </row>
    <row r="23" spans="1:16" ht="43.2" x14ac:dyDescent="0.3">
      <c r="A23" s="173"/>
      <c r="B23" s="81" t="s">
        <v>4191</v>
      </c>
      <c r="C23" s="81" t="s">
        <v>5</v>
      </c>
      <c r="D23" s="81" t="s">
        <v>4192</v>
      </c>
      <c r="E23" s="81" t="s">
        <v>3699</v>
      </c>
      <c r="F23" s="82" t="s">
        <v>4978</v>
      </c>
      <c r="G23" s="82" t="s">
        <v>4978</v>
      </c>
      <c r="H23" s="81">
        <v>141</v>
      </c>
      <c r="I23" s="82" t="s">
        <v>4978</v>
      </c>
      <c r="J23" s="82" t="s">
        <v>4978</v>
      </c>
      <c r="K23" s="81" t="s">
        <v>4193</v>
      </c>
      <c r="L23" s="82" t="s">
        <v>4978</v>
      </c>
      <c r="M23" s="82" t="s">
        <v>4978</v>
      </c>
      <c r="N23" s="82" t="s">
        <v>4978</v>
      </c>
      <c r="O23" s="82" t="s">
        <v>4978</v>
      </c>
      <c r="P23" s="82" t="s">
        <v>4978</v>
      </c>
    </row>
  </sheetData>
  <mergeCells count="9">
    <mergeCell ref="A14:A16"/>
    <mergeCell ref="A17:A23"/>
    <mergeCell ref="M7:M9"/>
    <mergeCell ref="P7:P9"/>
    <mergeCell ref="A7:A9"/>
    <mergeCell ref="B7:B9"/>
    <mergeCell ref="D7:D9"/>
    <mergeCell ref="E7:E9"/>
    <mergeCell ref="K7:K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tabSelected="1" workbookViewId="0">
      <selection sqref="A1:XFD1048576"/>
    </sheetView>
  </sheetViews>
  <sheetFormatPr defaultColWidth="12.5546875" defaultRowHeight="14.4" x14ac:dyDescent="0.3"/>
  <cols>
    <col min="1" max="1" width="15.88671875" style="130" customWidth="1"/>
    <col min="2" max="2" width="17" style="130" customWidth="1"/>
    <col min="3" max="6" width="12.44140625" style="130" customWidth="1"/>
    <col min="7" max="7" width="12.44140625" style="133" customWidth="1"/>
    <col min="8" max="18" width="12.44140625" style="130" customWidth="1"/>
    <col min="19" max="19" width="11.33203125" style="130" bestFit="1" customWidth="1"/>
    <col min="20" max="16384" width="12.5546875" style="130"/>
  </cols>
  <sheetData>
    <row r="1" spans="1:27" ht="15" x14ac:dyDescent="0.25">
      <c r="A1" s="2" t="s">
        <v>4993</v>
      </c>
      <c r="B1" s="2"/>
      <c r="C1" s="2"/>
      <c r="D1" s="2"/>
      <c r="E1" s="2"/>
      <c r="F1" s="2"/>
      <c r="G1" s="38"/>
      <c r="H1" s="2"/>
      <c r="I1" s="2"/>
      <c r="J1" s="2"/>
      <c r="K1" s="2"/>
      <c r="L1" s="2"/>
      <c r="M1" s="2"/>
      <c r="N1" s="2"/>
      <c r="O1" s="2"/>
      <c r="P1" s="2"/>
      <c r="Q1" s="2"/>
      <c r="R1" s="2"/>
      <c r="S1" s="2"/>
    </row>
    <row r="2" spans="1:27" ht="15" x14ac:dyDescent="0.25">
      <c r="X2" s="131"/>
      <c r="Y2" s="156"/>
      <c r="Z2" s="149" t="s">
        <v>4982</v>
      </c>
    </row>
    <row r="3" spans="1:27" x14ac:dyDescent="0.3">
      <c r="A3" s="4" t="s">
        <v>3597</v>
      </c>
      <c r="B3" s="4" t="s">
        <v>3718</v>
      </c>
      <c r="C3" s="4" t="s">
        <v>3573</v>
      </c>
      <c r="D3" s="35" t="s">
        <v>3574</v>
      </c>
      <c r="E3" s="4" t="s">
        <v>3575</v>
      </c>
      <c r="F3" s="4" t="s">
        <v>3576</v>
      </c>
      <c r="G3" s="2" t="s">
        <v>3577</v>
      </c>
      <c r="H3" s="2" t="s">
        <v>3578</v>
      </c>
      <c r="I3" s="2" t="s">
        <v>3579</v>
      </c>
      <c r="J3" s="2" t="s">
        <v>3580</v>
      </c>
      <c r="K3" s="2" t="s">
        <v>3581</v>
      </c>
      <c r="L3" s="2" t="s">
        <v>3691</v>
      </c>
      <c r="M3" s="2" t="s">
        <v>3582</v>
      </c>
      <c r="N3" s="2" t="s">
        <v>3680</v>
      </c>
      <c r="O3" s="2" t="s">
        <v>3583</v>
      </c>
      <c r="P3" s="2" t="s">
        <v>3584</v>
      </c>
      <c r="Q3" s="2" t="s">
        <v>3585</v>
      </c>
      <c r="R3" s="2" t="s">
        <v>3586</v>
      </c>
      <c r="S3" s="4" t="s">
        <v>3717</v>
      </c>
      <c r="T3" s="124" t="s">
        <v>4983</v>
      </c>
      <c r="U3" s="124" t="s">
        <v>4984</v>
      </c>
      <c r="V3" s="2" t="s">
        <v>4985</v>
      </c>
      <c r="W3" s="2" t="s">
        <v>4986</v>
      </c>
      <c r="X3" s="135" t="s">
        <v>4987</v>
      </c>
      <c r="Y3" s="2" t="s">
        <v>4988</v>
      </c>
      <c r="Z3" s="149" t="s">
        <v>4989</v>
      </c>
      <c r="AA3" s="149" t="s">
        <v>4990</v>
      </c>
    </row>
    <row r="4" spans="1:27" ht="15" x14ac:dyDescent="0.25">
      <c r="A4" s="157" t="s">
        <v>3925</v>
      </c>
      <c r="B4" s="138" t="s">
        <v>3927</v>
      </c>
      <c r="C4" s="138" t="s">
        <v>3593</v>
      </c>
      <c r="D4" s="151" t="s">
        <v>3588</v>
      </c>
      <c r="E4" s="138" t="s">
        <v>4307</v>
      </c>
      <c r="F4" s="139">
        <v>1.1689917913396413</v>
      </c>
      <c r="G4" s="139">
        <v>3.7109000000000003E-2</v>
      </c>
      <c r="H4" s="139">
        <v>1.0695965054142975</v>
      </c>
      <c r="I4" s="139">
        <v>1.2776221917864226</v>
      </c>
      <c r="J4" s="139">
        <v>-3.444042</v>
      </c>
      <c r="K4" s="158">
        <v>6.3299999999999999E-4</v>
      </c>
      <c r="L4" s="139">
        <v>3.1983410000000001</v>
      </c>
      <c r="M4" s="138" t="s">
        <v>4308</v>
      </c>
      <c r="N4" s="138" t="s">
        <v>4309</v>
      </c>
      <c r="O4" s="138" t="s">
        <v>3738</v>
      </c>
      <c r="P4" s="138" t="s">
        <v>3605</v>
      </c>
      <c r="Q4" s="138" t="s">
        <v>4310</v>
      </c>
      <c r="R4" s="138" t="s">
        <v>3747</v>
      </c>
      <c r="S4" s="159" t="s">
        <v>3926</v>
      </c>
      <c r="T4" s="145">
        <v>0.99756999999999996</v>
      </c>
      <c r="U4" s="145">
        <v>0.98748000000000002</v>
      </c>
      <c r="V4" s="138" t="s">
        <v>4991</v>
      </c>
      <c r="W4" s="154" t="s">
        <v>3593</v>
      </c>
      <c r="X4" s="131">
        <v>0.19888500000000001</v>
      </c>
      <c r="Y4" s="156">
        <v>1.0900000000000001</v>
      </c>
      <c r="Z4" s="136">
        <v>1E-3</v>
      </c>
      <c r="AA4" s="160">
        <v>0.55600000000000005</v>
      </c>
    </row>
    <row r="5" spans="1:27" ht="15" x14ac:dyDescent="0.25">
      <c r="A5" s="157" t="s">
        <v>3921</v>
      </c>
      <c r="B5" s="138" t="s">
        <v>3923</v>
      </c>
      <c r="C5" s="138" t="s">
        <v>3588</v>
      </c>
      <c r="D5" s="151" t="s">
        <v>3593</v>
      </c>
      <c r="E5" s="138" t="s">
        <v>4311</v>
      </c>
      <c r="F5" s="139">
        <v>0.82012656193103717</v>
      </c>
      <c r="G5" s="139">
        <v>7.1664000000000005E-2</v>
      </c>
      <c r="H5" s="139">
        <v>0.72565096333793633</v>
      </c>
      <c r="I5" s="139">
        <v>0.92690174748786458</v>
      </c>
      <c r="J5" s="139">
        <v>3.1756160000000002</v>
      </c>
      <c r="K5" s="153">
        <v>1.6280000000000001E-3</v>
      </c>
      <c r="L5" s="139">
        <v>2.788284</v>
      </c>
      <c r="M5" s="138" t="s">
        <v>4312</v>
      </c>
      <c r="N5" s="138" t="s">
        <v>4313</v>
      </c>
      <c r="O5" s="138" t="s">
        <v>3738</v>
      </c>
      <c r="P5" s="138" t="s">
        <v>3605</v>
      </c>
      <c r="Q5" s="138" t="s">
        <v>4310</v>
      </c>
      <c r="R5" s="138" t="s">
        <v>3722</v>
      </c>
      <c r="S5" s="159" t="s">
        <v>3922</v>
      </c>
      <c r="T5" s="145">
        <v>0.99885000000000002</v>
      </c>
      <c r="U5" s="145">
        <v>0.98821999999999999</v>
      </c>
      <c r="V5" s="138" t="s">
        <v>4991</v>
      </c>
      <c r="W5" s="140" t="s">
        <v>3593</v>
      </c>
      <c r="X5" s="131">
        <f>1-0.088191</f>
        <v>0.91180899999999998</v>
      </c>
      <c r="Y5" s="140">
        <v>1.1299999999999999</v>
      </c>
      <c r="Z5" s="152" t="s">
        <v>71</v>
      </c>
      <c r="AA5" s="161">
        <v>0.54700000000000004</v>
      </c>
    </row>
    <row r="6" spans="1:27" ht="15" x14ac:dyDescent="0.25">
      <c r="A6" s="157" t="s">
        <v>3931</v>
      </c>
      <c r="B6" s="138" t="s">
        <v>3932</v>
      </c>
      <c r="C6" s="138" t="s">
        <v>3593</v>
      </c>
      <c r="D6" s="151" t="s">
        <v>3588</v>
      </c>
      <c r="E6" s="138" t="s">
        <v>4314</v>
      </c>
      <c r="F6" s="139">
        <v>1.193471234956295</v>
      </c>
      <c r="G6" s="139">
        <v>4.6414999999999998E-2</v>
      </c>
      <c r="H6" s="139">
        <v>1.06388977250845</v>
      </c>
      <c r="I6" s="139">
        <v>1.3388350528438195</v>
      </c>
      <c r="J6" s="139">
        <v>-3.0161479999999998</v>
      </c>
      <c r="K6" s="153">
        <v>2.7650000000000001E-3</v>
      </c>
      <c r="L6" s="139">
        <v>2.558281</v>
      </c>
      <c r="M6" s="138" t="s">
        <v>4315</v>
      </c>
      <c r="N6" s="138" t="s">
        <v>4316</v>
      </c>
      <c r="O6" s="138" t="s">
        <v>4317</v>
      </c>
      <c r="P6" s="138" t="s">
        <v>3605</v>
      </c>
      <c r="Q6" s="138" t="s">
        <v>4318</v>
      </c>
      <c r="R6" s="138" t="s">
        <v>3747</v>
      </c>
      <c r="S6" s="159" t="s">
        <v>68</v>
      </c>
      <c r="T6" s="162">
        <v>0.99902000000000002</v>
      </c>
      <c r="U6" s="162">
        <v>0.99292000000000002</v>
      </c>
      <c r="V6" s="138" t="s">
        <v>4991</v>
      </c>
      <c r="W6" s="140" t="s">
        <v>3593</v>
      </c>
      <c r="X6" s="131">
        <v>0.10997700000000001</v>
      </c>
      <c r="Y6" s="140">
        <v>1.1499999999999999</v>
      </c>
      <c r="Z6" s="152" t="s">
        <v>71</v>
      </c>
      <c r="AA6" s="161">
        <v>0.76700000000000002</v>
      </c>
    </row>
    <row r="7" spans="1:27" ht="15" x14ac:dyDescent="0.25">
      <c r="A7" s="157" t="s">
        <v>3933</v>
      </c>
      <c r="B7" s="138" t="s">
        <v>3935</v>
      </c>
      <c r="C7" s="138" t="s">
        <v>3587</v>
      </c>
      <c r="D7" s="151" t="s">
        <v>3591</v>
      </c>
      <c r="E7" s="138" t="s">
        <v>4319</v>
      </c>
      <c r="F7" s="139">
        <v>1.1206799999999999</v>
      </c>
      <c r="G7" s="139">
        <v>4.1334000000000003E-2</v>
      </c>
      <c r="H7" s="139">
        <v>1.0396650000000001</v>
      </c>
      <c r="I7" s="139">
        <v>1.2080090000000001</v>
      </c>
      <c r="J7" s="139">
        <v>2.9760309999999999</v>
      </c>
      <c r="K7" s="153">
        <v>3.1480000000000002E-3</v>
      </c>
      <c r="L7" s="139">
        <v>2.502008</v>
      </c>
      <c r="M7" s="138" t="s">
        <v>4320</v>
      </c>
      <c r="N7" s="138" t="s">
        <v>4321</v>
      </c>
      <c r="O7" s="138" t="s">
        <v>4322</v>
      </c>
      <c r="P7" s="138" t="s">
        <v>3605</v>
      </c>
      <c r="Q7" s="138" t="s">
        <v>4310</v>
      </c>
      <c r="R7" s="138" t="s">
        <v>3762</v>
      </c>
      <c r="S7" s="159" t="s">
        <v>3934</v>
      </c>
      <c r="T7" s="162">
        <v>0.97660999999999998</v>
      </c>
      <c r="U7" s="162">
        <v>0.92318</v>
      </c>
      <c r="V7" s="138" t="s">
        <v>4991</v>
      </c>
      <c r="W7" s="140" t="s">
        <v>3587</v>
      </c>
      <c r="X7" s="131">
        <v>0.64226700000000003</v>
      </c>
      <c r="Y7" s="140">
        <v>1.0900000000000001</v>
      </c>
      <c r="Z7" s="163" t="s">
        <v>71</v>
      </c>
      <c r="AA7" s="161">
        <v>0.70099999999999996</v>
      </c>
    </row>
    <row r="8" spans="1:27" ht="15" x14ac:dyDescent="0.25">
      <c r="A8" s="157" t="s">
        <v>3928</v>
      </c>
      <c r="B8" s="138" t="s">
        <v>3930</v>
      </c>
      <c r="C8" s="138" t="s">
        <v>3587</v>
      </c>
      <c r="D8" s="151" t="s">
        <v>3588</v>
      </c>
      <c r="E8" s="138" t="s">
        <v>4323</v>
      </c>
      <c r="F8" s="139">
        <v>1.111583</v>
      </c>
      <c r="G8" s="139">
        <v>4.1679000000000001E-2</v>
      </c>
      <c r="H8" s="139">
        <v>1.029892</v>
      </c>
      <c r="I8" s="139">
        <v>1.199754</v>
      </c>
      <c r="J8" s="139">
        <v>2.7162950000000001</v>
      </c>
      <c r="K8" s="153">
        <v>7.0299999999999998E-3</v>
      </c>
      <c r="L8" s="139">
        <v>2.1530390000000001</v>
      </c>
      <c r="M8" s="138" t="s">
        <v>4324</v>
      </c>
      <c r="N8" s="138" t="s">
        <v>4325</v>
      </c>
      <c r="O8" s="138" t="s">
        <v>3738</v>
      </c>
      <c r="P8" s="138" t="s">
        <v>3605</v>
      </c>
      <c r="Q8" s="138" t="s">
        <v>4318</v>
      </c>
      <c r="R8" s="138" t="s">
        <v>3762</v>
      </c>
      <c r="S8" s="159" t="s">
        <v>3929</v>
      </c>
      <c r="T8" s="145">
        <v>0.99968000000000001</v>
      </c>
      <c r="U8" s="145">
        <v>0.99878999999999996</v>
      </c>
      <c r="V8" s="138" t="s">
        <v>4985</v>
      </c>
      <c r="W8" s="140" t="s">
        <v>3587</v>
      </c>
      <c r="X8" s="131">
        <v>0.30758799999999997</v>
      </c>
      <c r="Y8" s="140">
        <v>1.06</v>
      </c>
      <c r="Z8" s="152" t="s">
        <v>71</v>
      </c>
      <c r="AA8" s="161">
        <v>0.372</v>
      </c>
    </row>
    <row r="9" spans="1:27" ht="15" x14ac:dyDescent="0.25">
      <c r="A9" s="157" t="s">
        <v>4106</v>
      </c>
      <c r="B9" s="138" t="s">
        <v>3924</v>
      </c>
      <c r="C9" s="138" t="s">
        <v>3588</v>
      </c>
      <c r="D9" s="151" t="s">
        <v>3593</v>
      </c>
      <c r="E9" s="138" t="s">
        <v>4326</v>
      </c>
      <c r="F9" s="139">
        <v>1.107553</v>
      </c>
      <c r="G9" s="139">
        <v>4.2277000000000002E-2</v>
      </c>
      <c r="H9" s="139">
        <v>1.0246900000000001</v>
      </c>
      <c r="I9" s="139">
        <v>1.197117</v>
      </c>
      <c r="J9" s="139">
        <v>2.5747409999999999</v>
      </c>
      <c r="K9" s="153">
        <v>1.0617E-2</v>
      </c>
      <c r="L9" s="139">
        <v>1.973997</v>
      </c>
      <c r="M9" s="138" t="s">
        <v>4327</v>
      </c>
      <c r="N9" s="138" t="s">
        <v>4328</v>
      </c>
      <c r="O9" s="138" t="s">
        <v>4329</v>
      </c>
      <c r="P9" s="138" t="s">
        <v>3605</v>
      </c>
      <c r="Q9" s="138" t="s">
        <v>4310</v>
      </c>
      <c r="R9" s="138" t="s">
        <v>3897</v>
      </c>
      <c r="S9" s="159" t="s">
        <v>4107</v>
      </c>
      <c r="T9" s="145">
        <v>0.97236999999999996</v>
      </c>
      <c r="U9" s="145">
        <v>0.89641999999999999</v>
      </c>
      <c r="V9" s="138" t="s">
        <v>4991</v>
      </c>
      <c r="W9" s="140" t="s">
        <v>3588</v>
      </c>
      <c r="X9" s="131">
        <v>0.28039900000000001</v>
      </c>
      <c r="Y9" s="140">
        <v>1.4</v>
      </c>
      <c r="Z9" s="134">
        <v>1</v>
      </c>
      <c r="AA9" s="164">
        <v>1</v>
      </c>
    </row>
    <row r="10" spans="1:27" ht="15" x14ac:dyDescent="0.25">
      <c r="A10" s="157" t="s">
        <v>3945</v>
      </c>
      <c r="B10" s="138" t="s">
        <v>3947</v>
      </c>
      <c r="C10" s="138" t="s">
        <v>3588</v>
      </c>
      <c r="D10" s="151" t="s">
        <v>3587</v>
      </c>
      <c r="E10" s="138" t="s">
        <v>4330</v>
      </c>
      <c r="F10" s="139">
        <v>1.159956</v>
      </c>
      <c r="G10" s="139">
        <v>6.4460000000000003E-2</v>
      </c>
      <c r="H10" s="139">
        <v>1.033614</v>
      </c>
      <c r="I10" s="139">
        <v>1.301742</v>
      </c>
      <c r="J10" s="139">
        <v>2.5219070000000001</v>
      </c>
      <c r="K10" s="153">
        <v>1.2326E-2</v>
      </c>
      <c r="L10" s="139">
        <v>1.909173</v>
      </c>
      <c r="M10" s="138" t="s">
        <v>4331</v>
      </c>
      <c r="N10" s="138" t="s">
        <v>4332</v>
      </c>
      <c r="O10" s="138" t="s">
        <v>4333</v>
      </c>
      <c r="P10" s="138" t="s">
        <v>3605</v>
      </c>
      <c r="Q10" s="138" t="s">
        <v>4310</v>
      </c>
      <c r="R10" s="138" t="s">
        <v>3828</v>
      </c>
      <c r="S10" s="159" t="s">
        <v>3946</v>
      </c>
      <c r="T10" s="145">
        <v>0.99031000000000002</v>
      </c>
      <c r="U10" s="145">
        <v>0.93035000000000001</v>
      </c>
      <c r="V10" s="138" t="s">
        <v>4991</v>
      </c>
      <c r="W10" s="140" t="s">
        <v>3588</v>
      </c>
      <c r="X10" s="131">
        <v>0.102189</v>
      </c>
      <c r="Y10" s="140">
        <v>1.1100000000000001</v>
      </c>
      <c r="Z10" s="152" t="s">
        <v>71</v>
      </c>
      <c r="AA10" s="161">
        <v>0.48299999999999998</v>
      </c>
    </row>
    <row r="11" spans="1:27" ht="15" x14ac:dyDescent="0.25">
      <c r="A11" s="157" t="s">
        <v>3936</v>
      </c>
      <c r="B11" s="138" t="s">
        <v>3938</v>
      </c>
      <c r="C11" s="138" t="s">
        <v>3587</v>
      </c>
      <c r="D11" s="151" t="s">
        <v>3591</v>
      </c>
      <c r="E11" s="138" t="s">
        <v>4334</v>
      </c>
      <c r="F11" s="139">
        <v>1.0878208663622944</v>
      </c>
      <c r="G11" s="139">
        <v>3.1816999999999998E-2</v>
      </c>
      <c r="H11" s="139">
        <v>1.0140249794913447</v>
      </c>
      <c r="I11" s="139">
        <v>1.1669864209460059</v>
      </c>
      <c r="J11" s="139">
        <v>-2.3486050000000001</v>
      </c>
      <c r="K11" s="153">
        <v>1.9762999999999999E-2</v>
      </c>
      <c r="L11" s="139">
        <v>1.7041390000000001</v>
      </c>
      <c r="M11" s="138" t="s">
        <v>4335</v>
      </c>
      <c r="N11" s="138" t="s">
        <v>4336</v>
      </c>
      <c r="O11" s="138" t="s">
        <v>4337</v>
      </c>
      <c r="P11" s="138" t="s">
        <v>3605</v>
      </c>
      <c r="Q11" s="138" t="s">
        <v>4318</v>
      </c>
      <c r="R11" s="138" t="s">
        <v>3824</v>
      </c>
      <c r="S11" s="159" t="s">
        <v>3937</v>
      </c>
      <c r="T11" s="145">
        <v>0.99948000000000004</v>
      </c>
      <c r="U11" s="145">
        <v>0.99824999999999997</v>
      </c>
      <c r="V11" s="138" t="s">
        <v>4991</v>
      </c>
      <c r="W11" s="140" t="s">
        <v>3587</v>
      </c>
      <c r="X11" s="131">
        <v>0.47593099999999999</v>
      </c>
      <c r="Y11" s="140">
        <v>1.1200000000000001</v>
      </c>
      <c r="Z11" s="136">
        <v>2.1000000000000001E-2</v>
      </c>
      <c r="AA11" s="165">
        <v>0.92800000000000005</v>
      </c>
    </row>
    <row r="12" spans="1:27" ht="15" x14ac:dyDescent="0.25">
      <c r="A12" s="157" t="s">
        <v>3942</v>
      </c>
      <c r="B12" s="138" t="s">
        <v>3944</v>
      </c>
      <c r="C12" s="138" t="s">
        <v>3593</v>
      </c>
      <c r="D12" s="151" t="s">
        <v>3588</v>
      </c>
      <c r="E12" s="138" t="s">
        <v>4338</v>
      </c>
      <c r="F12" s="139">
        <v>1.0879890000000001</v>
      </c>
      <c r="G12" s="139">
        <v>3.7934000000000002E-2</v>
      </c>
      <c r="H12" s="139">
        <v>1.0136369999999999</v>
      </c>
      <c r="I12" s="139">
        <v>1.167794</v>
      </c>
      <c r="J12" s="139">
        <v>2.335054</v>
      </c>
      <c r="K12" s="153">
        <v>2.0483999999999999E-2</v>
      </c>
      <c r="L12" s="139">
        <v>1.688596</v>
      </c>
      <c r="M12" s="138" t="s">
        <v>4339</v>
      </c>
      <c r="N12" s="138" t="s">
        <v>4340</v>
      </c>
      <c r="O12" s="138" t="s">
        <v>4341</v>
      </c>
      <c r="P12" s="138" t="s">
        <v>3605</v>
      </c>
      <c r="Q12" s="138" t="s">
        <v>4310</v>
      </c>
      <c r="R12" s="138" t="s">
        <v>3722</v>
      </c>
      <c r="S12" s="159" t="s">
        <v>3943</v>
      </c>
      <c r="T12" s="162">
        <v>0.99980000000000002</v>
      </c>
      <c r="U12" s="162">
        <v>0.99944</v>
      </c>
      <c r="V12" s="138" t="s">
        <v>4985</v>
      </c>
      <c r="W12" s="138" t="s">
        <v>3593</v>
      </c>
      <c r="X12" s="131">
        <v>0.41131200000000001</v>
      </c>
      <c r="Y12" s="140">
        <v>1.1299999999999999</v>
      </c>
      <c r="Z12" s="136">
        <v>3.5000000000000003E-2</v>
      </c>
      <c r="AA12" s="165">
        <v>0.95399999999999996</v>
      </c>
    </row>
    <row r="13" spans="1:27" ht="15" x14ac:dyDescent="0.25">
      <c r="A13" s="157" t="s">
        <v>3939</v>
      </c>
      <c r="B13" s="138" t="s">
        <v>3941</v>
      </c>
      <c r="C13" s="138" t="s">
        <v>3587</v>
      </c>
      <c r="D13" s="151" t="s">
        <v>3588</v>
      </c>
      <c r="E13" s="138" t="s">
        <v>4342</v>
      </c>
      <c r="F13" s="139">
        <v>1.087151</v>
      </c>
      <c r="G13" s="139">
        <v>3.7714999999999999E-2</v>
      </c>
      <c r="H13" s="139">
        <v>1.0132300000000001</v>
      </c>
      <c r="I13" s="139">
        <v>1.166466</v>
      </c>
      <c r="J13" s="139">
        <v>2.3258220000000001</v>
      </c>
      <c r="K13" s="153">
        <v>2.0986999999999999E-2</v>
      </c>
      <c r="L13" s="139">
        <v>1.6780470000000001</v>
      </c>
      <c r="M13" s="138" t="s">
        <v>4343</v>
      </c>
      <c r="N13" s="138" t="s">
        <v>4344</v>
      </c>
      <c r="O13" s="138" t="s">
        <v>3738</v>
      </c>
      <c r="P13" s="138" t="s">
        <v>3605</v>
      </c>
      <c r="Q13" s="138" t="s">
        <v>4310</v>
      </c>
      <c r="R13" s="138" t="s">
        <v>3722</v>
      </c>
      <c r="S13" s="159" t="s">
        <v>3940</v>
      </c>
      <c r="T13" s="162">
        <v>0.97638999999999998</v>
      </c>
      <c r="U13" s="162">
        <v>0.92469000000000001</v>
      </c>
      <c r="V13" s="138" t="s">
        <v>4991</v>
      </c>
      <c r="W13" s="140" t="s">
        <v>3587</v>
      </c>
      <c r="X13" s="131">
        <v>0.48801800000000001</v>
      </c>
      <c r="Y13" s="140">
        <v>1.0900000000000001</v>
      </c>
      <c r="Z13" s="152" t="s">
        <v>71</v>
      </c>
      <c r="AA13" s="166">
        <v>0.74</v>
      </c>
    </row>
    <row r="14" spans="1:27" ht="20.100000000000001" customHeight="1" x14ac:dyDescent="0.25">
      <c r="A14" s="157" t="s">
        <v>3978</v>
      </c>
      <c r="B14" s="138" t="s">
        <v>3979</v>
      </c>
      <c r="C14" s="138" t="s">
        <v>3588</v>
      </c>
      <c r="D14" s="151" t="s">
        <v>3593</v>
      </c>
      <c r="E14" s="138" t="s">
        <v>4345</v>
      </c>
      <c r="F14" s="139">
        <v>1.1106175033318526</v>
      </c>
      <c r="G14" s="139">
        <v>4.4766E-2</v>
      </c>
      <c r="H14" s="139">
        <v>1.0023927114021169</v>
      </c>
      <c r="I14" s="139">
        <v>1.2305284258219007</v>
      </c>
      <c r="J14" s="139">
        <v>-2.0056780000000001</v>
      </c>
      <c r="K14" s="153">
        <v>4.6516000000000002E-2</v>
      </c>
      <c r="L14" s="139">
        <v>1.3323970000000001</v>
      </c>
      <c r="M14" s="138" t="s">
        <v>4346</v>
      </c>
      <c r="N14" s="138" t="s">
        <v>4347</v>
      </c>
      <c r="O14" s="138" t="s">
        <v>4348</v>
      </c>
      <c r="P14" s="138" t="s">
        <v>138</v>
      </c>
      <c r="Q14" s="138" t="s">
        <v>4349</v>
      </c>
      <c r="R14" s="138" t="s">
        <v>3980</v>
      </c>
      <c r="S14" s="159" t="s">
        <v>3830</v>
      </c>
      <c r="T14" s="162">
        <v>0.96911999999999998</v>
      </c>
      <c r="U14" s="162">
        <v>0.86089000000000004</v>
      </c>
      <c r="V14" s="167" t="s">
        <v>4991</v>
      </c>
      <c r="W14" s="168" t="s">
        <v>3588</v>
      </c>
      <c r="X14" s="169">
        <v>0.71288499999999999</v>
      </c>
      <c r="Y14" s="168">
        <v>1.02</v>
      </c>
      <c r="Z14" s="152" t="s">
        <v>71</v>
      </c>
      <c r="AA14" s="170">
        <v>8.4000000000000005E-2</v>
      </c>
    </row>
    <row r="15" spans="1:27" ht="30" x14ac:dyDescent="0.25">
      <c r="A15" s="157" t="s">
        <v>3972</v>
      </c>
      <c r="B15" s="138" t="s">
        <v>3974</v>
      </c>
      <c r="C15" s="138" t="s">
        <v>3593</v>
      </c>
      <c r="D15" s="151" t="s">
        <v>3588</v>
      </c>
      <c r="E15" s="138" t="s">
        <v>4350</v>
      </c>
      <c r="F15" s="139">
        <v>1.080886</v>
      </c>
      <c r="G15" s="139">
        <v>4.1607999999999999E-2</v>
      </c>
      <c r="H15" s="139">
        <v>0.99933499999999997</v>
      </c>
      <c r="I15" s="139">
        <v>1.1690929999999999</v>
      </c>
      <c r="J15" s="139">
        <v>1.9433860000000001</v>
      </c>
      <c r="K15" s="139">
        <v>5.3745000000000001E-2</v>
      </c>
      <c r="L15" s="139">
        <v>1.2696620000000001</v>
      </c>
      <c r="M15" s="138" t="s">
        <v>4351</v>
      </c>
      <c r="N15" s="138" t="s">
        <v>4352</v>
      </c>
      <c r="O15" s="138" t="s">
        <v>4353</v>
      </c>
      <c r="P15" s="138" t="s">
        <v>3605</v>
      </c>
      <c r="Q15" s="138" t="s">
        <v>4310</v>
      </c>
      <c r="R15" s="138" t="s">
        <v>3861</v>
      </c>
      <c r="S15" s="159" t="s">
        <v>3973</v>
      </c>
      <c r="T15" s="145">
        <v>0.97021999999999997</v>
      </c>
      <c r="U15" s="145">
        <v>0.88621000000000005</v>
      </c>
      <c r="V15" s="167" t="s">
        <v>4991</v>
      </c>
      <c r="W15" s="168" t="s">
        <v>3593</v>
      </c>
      <c r="X15" s="169">
        <v>0.67455799999999999</v>
      </c>
      <c r="Y15" s="168">
        <v>1.07</v>
      </c>
      <c r="Z15" s="152" t="s">
        <v>71</v>
      </c>
      <c r="AA15" s="170">
        <v>0.48199999999999998</v>
      </c>
    </row>
    <row r="16" spans="1:27" ht="15" x14ac:dyDescent="0.25">
      <c r="A16" s="157" t="s">
        <v>3969</v>
      </c>
      <c r="B16" s="138" t="s">
        <v>3971</v>
      </c>
      <c r="C16" s="138" t="s">
        <v>3593</v>
      </c>
      <c r="D16" s="151" t="s">
        <v>3588</v>
      </c>
      <c r="E16" s="138" t="s">
        <v>4354</v>
      </c>
      <c r="F16" s="139">
        <v>1.086295</v>
      </c>
      <c r="G16" s="139">
        <v>4.5165999999999998E-2</v>
      </c>
      <c r="H16" s="139">
        <v>0.99776900000000002</v>
      </c>
      <c r="I16" s="139">
        <v>1.182674</v>
      </c>
      <c r="J16" s="139">
        <v>1.908512</v>
      </c>
      <c r="K16" s="139">
        <v>5.8187000000000003E-2</v>
      </c>
      <c r="L16" s="139">
        <v>1.235177</v>
      </c>
      <c r="M16" s="138" t="s">
        <v>4355</v>
      </c>
      <c r="N16" s="138" t="s">
        <v>4356</v>
      </c>
      <c r="O16" s="138" t="s">
        <v>4357</v>
      </c>
      <c r="P16" s="138" t="s">
        <v>3605</v>
      </c>
      <c r="Q16" s="138" t="s">
        <v>4318</v>
      </c>
      <c r="R16" s="138" t="s">
        <v>3722</v>
      </c>
      <c r="S16" s="159" t="s">
        <v>3970</v>
      </c>
      <c r="T16" s="145">
        <v>0.97021999999999997</v>
      </c>
      <c r="U16" s="145">
        <v>0.88621000000000005</v>
      </c>
      <c r="V16" s="138" t="s">
        <v>4991</v>
      </c>
      <c r="W16" s="140" t="s">
        <v>3593</v>
      </c>
      <c r="X16" s="131">
        <v>0.67455799999999999</v>
      </c>
      <c r="Y16" s="140">
        <v>1.07</v>
      </c>
      <c r="Z16" s="152" t="s">
        <v>71</v>
      </c>
      <c r="AA16" s="161">
        <v>0.48199999999999998</v>
      </c>
    </row>
    <row r="17" spans="1:27" ht="15" x14ac:dyDescent="0.25">
      <c r="A17" s="157" t="s">
        <v>3963</v>
      </c>
      <c r="B17" s="138" t="s">
        <v>3965</v>
      </c>
      <c r="C17" s="138" t="s">
        <v>3587</v>
      </c>
      <c r="D17" s="151" t="s">
        <v>3591</v>
      </c>
      <c r="E17" s="138" t="s">
        <v>4358</v>
      </c>
      <c r="F17" s="139">
        <v>1.0721124259974399</v>
      </c>
      <c r="G17" s="139">
        <v>3.2874E-2</v>
      </c>
      <c r="H17" s="139">
        <v>0.99805080677436953</v>
      </c>
      <c r="I17" s="139">
        <v>1.1516690563799588</v>
      </c>
      <c r="J17" s="139">
        <v>-1.906574</v>
      </c>
      <c r="K17" s="139">
        <v>5.8442000000000001E-2</v>
      </c>
      <c r="L17" s="139">
        <v>1.233274</v>
      </c>
      <c r="M17" s="138" t="s">
        <v>4359</v>
      </c>
      <c r="N17" s="138" t="s">
        <v>4360</v>
      </c>
      <c r="O17" s="138" t="s">
        <v>4361</v>
      </c>
      <c r="P17" s="138" t="s">
        <v>3605</v>
      </c>
      <c r="Q17" s="138" t="s">
        <v>4318</v>
      </c>
      <c r="R17" s="138" t="s">
        <v>3788</v>
      </c>
      <c r="S17" s="159" t="s">
        <v>3964</v>
      </c>
      <c r="T17" s="145">
        <v>0.99961999999999995</v>
      </c>
      <c r="U17" s="145">
        <v>0.99875000000000003</v>
      </c>
      <c r="V17" s="138" t="s">
        <v>4985</v>
      </c>
      <c r="W17" s="140" t="s">
        <v>3587</v>
      </c>
      <c r="X17" s="131">
        <v>0.40602100000000002</v>
      </c>
      <c r="Y17" s="140">
        <v>1.07</v>
      </c>
      <c r="Z17" s="152" t="s">
        <v>71</v>
      </c>
      <c r="AA17" s="161">
        <v>0.52200000000000002</v>
      </c>
    </row>
    <row r="18" spans="1:27" ht="15" x14ac:dyDescent="0.25">
      <c r="A18" s="157" t="s">
        <v>3951</v>
      </c>
      <c r="B18" s="138" t="s">
        <v>3953</v>
      </c>
      <c r="C18" s="138" t="s">
        <v>3588</v>
      </c>
      <c r="D18" s="151" t="s">
        <v>3593</v>
      </c>
      <c r="E18" s="138" t="s">
        <v>4362</v>
      </c>
      <c r="F18" s="139">
        <v>1.0915520000000001</v>
      </c>
      <c r="G18" s="139">
        <v>4.8694000000000001E-2</v>
      </c>
      <c r="H18" s="139">
        <v>0.99611099999999997</v>
      </c>
      <c r="I18" s="139">
        <v>1.196137</v>
      </c>
      <c r="J18" s="139">
        <v>1.876538</v>
      </c>
      <c r="K18" s="139">
        <v>6.2522999999999995E-2</v>
      </c>
      <c r="L18" s="139">
        <v>1.2039610000000001</v>
      </c>
      <c r="M18" s="138" t="s">
        <v>4363</v>
      </c>
      <c r="N18" s="138" t="s">
        <v>4364</v>
      </c>
      <c r="O18" s="138" t="s">
        <v>4365</v>
      </c>
      <c r="P18" s="138" t="s">
        <v>3605</v>
      </c>
      <c r="Q18" s="138" t="s">
        <v>4310</v>
      </c>
      <c r="R18" s="138" t="s">
        <v>3762</v>
      </c>
      <c r="S18" s="159" t="s">
        <v>3952</v>
      </c>
      <c r="T18" s="145">
        <v>0.99546999999999997</v>
      </c>
      <c r="U18" s="145">
        <v>0.97845000000000004</v>
      </c>
      <c r="V18" s="138" t="s">
        <v>4991</v>
      </c>
      <c r="W18" s="138" t="s">
        <v>3588</v>
      </c>
      <c r="X18" s="131">
        <v>0.178009</v>
      </c>
      <c r="Y18" s="140">
        <v>1.1299999999999999</v>
      </c>
      <c r="Z18" s="152" t="s">
        <v>71</v>
      </c>
      <c r="AA18" s="165">
        <v>0.81899999999999995</v>
      </c>
    </row>
    <row r="19" spans="1:27" ht="15" x14ac:dyDescent="0.25">
      <c r="A19" s="157" t="s">
        <v>3957</v>
      </c>
      <c r="B19" s="138" t="s">
        <v>3959</v>
      </c>
      <c r="C19" s="138" t="s">
        <v>3593</v>
      </c>
      <c r="D19" s="151" t="s">
        <v>3591</v>
      </c>
      <c r="E19" s="138" t="s">
        <v>4366</v>
      </c>
      <c r="F19" s="139">
        <v>1.0689580000000001</v>
      </c>
      <c r="G19" s="139">
        <v>3.8628000000000003E-2</v>
      </c>
      <c r="H19" s="139">
        <v>0.99324599999999996</v>
      </c>
      <c r="I19" s="139">
        <v>1.150441</v>
      </c>
      <c r="J19" s="139">
        <v>1.779199</v>
      </c>
      <c r="K19" s="139">
        <v>7.7396999999999994E-2</v>
      </c>
      <c r="L19" s="139">
        <v>1.1112770000000001</v>
      </c>
      <c r="M19" s="138" t="s">
        <v>4367</v>
      </c>
      <c r="N19" s="138" t="s">
        <v>4368</v>
      </c>
      <c r="O19" s="138" t="s">
        <v>3738</v>
      </c>
      <c r="P19" s="138" t="s">
        <v>3605</v>
      </c>
      <c r="Q19" s="138" t="s">
        <v>4318</v>
      </c>
      <c r="R19" s="138" t="s">
        <v>3722</v>
      </c>
      <c r="S19" s="159" t="s">
        <v>3958</v>
      </c>
      <c r="T19" s="146">
        <v>0.99758000000000002</v>
      </c>
      <c r="U19" s="146">
        <v>0.99089000000000005</v>
      </c>
      <c r="V19" s="130" t="s">
        <v>4991</v>
      </c>
      <c r="W19" s="140" t="s">
        <v>3593</v>
      </c>
      <c r="X19" s="131">
        <v>0.62284300000000004</v>
      </c>
      <c r="Y19" s="140">
        <v>1.0900000000000001</v>
      </c>
      <c r="Z19" s="152" t="s">
        <v>71</v>
      </c>
      <c r="AA19" s="161">
        <v>0.71199999999999997</v>
      </c>
    </row>
    <row r="20" spans="1:27" ht="15" x14ac:dyDescent="0.25">
      <c r="A20" s="157" t="s">
        <v>3960</v>
      </c>
      <c r="B20" s="138" t="s">
        <v>3962</v>
      </c>
      <c r="C20" s="138" t="s">
        <v>3587</v>
      </c>
      <c r="D20" s="151" t="s">
        <v>3591</v>
      </c>
      <c r="E20" s="138" t="s">
        <v>4369</v>
      </c>
      <c r="F20" s="139">
        <v>1.0720112861348203</v>
      </c>
      <c r="G20" s="139">
        <v>3.5770999999999997E-2</v>
      </c>
      <c r="H20" s="139">
        <v>0.99143990783574609</v>
      </c>
      <c r="I20" s="139">
        <v>1.1591300033846597</v>
      </c>
      <c r="J20" s="139">
        <v>-1.7443360000000001</v>
      </c>
      <c r="K20" s="139">
        <v>8.3379999999999996E-2</v>
      </c>
      <c r="L20" s="139">
        <v>1.0789390000000001</v>
      </c>
      <c r="M20" s="138" t="s">
        <v>4370</v>
      </c>
      <c r="N20" s="138" t="s">
        <v>4371</v>
      </c>
      <c r="O20" s="138" t="s">
        <v>4372</v>
      </c>
      <c r="P20" s="138" t="s">
        <v>3605</v>
      </c>
      <c r="Q20" s="138" t="s">
        <v>4310</v>
      </c>
      <c r="R20" s="138" t="s">
        <v>3871</v>
      </c>
      <c r="S20" s="159" t="s">
        <v>3961</v>
      </c>
      <c r="T20" s="162">
        <v>0.99148999999999998</v>
      </c>
      <c r="U20" s="162">
        <v>0.96631999999999996</v>
      </c>
      <c r="V20" s="138" t="s">
        <v>4991</v>
      </c>
      <c r="W20" s="140" t="s">
        <v>3587</v>
      </c>
      <c r="X20" s="131">
        <v>0.68066199999999999</v>
      </c>
      <c r="Y20" s="140">
        <v>1.1299999999999999</v>
      </c>
      <c r="Z20" s="171">
        <v>0.03</v>
      </c>
      <c r="AA20" s="161">
        <v>0.92800000000000005</v>
      </c>
    </row>
    <row r="21" spans="1:27" ht="15" x14ac:dyDescent="0.25">
      <c r="A21" s="157" t="s">
        <v>3966</v>
      </c>
      <c r="B21" s="138" t="s">
        <v>3968</v>
      </c>
      <c r="C21" s="138" t="s">
        <v>3587</v>
      </c>
      <c r="D21" s="151" t="s">
        <v>3588</v>
      </c>
      <c r="E21" s="138" t="s">
        <v>4373</v>
      </c>
      <c r="F21" s="139">
        <v>1.065685</v>
      </c>
      <c r="G21" s="139">
        <v>3.7539000000000003E-2</v>
      </c>
      <c r="H21" s="139">
        <v>0.99210699999999996</v>
      </c>
      <c r="I21" s="139">
        <v>1.144719</v>
      </c>
      <c r="J21" s="139">
        <v>1.742912</v>
      </c>
      <c r="K21" s="139">
        <v>8.3631999999999998E-2</v>
      </c>
      <c r="L21" s="139">
        <v>1.077628</v>
      </c>
      <c r="M21" s="138" t="s">
        <v>4374</v>
      </c>
      <c r="N21" s="138" t="s">
        <v>4375</v>
      </c>
      <c r="O21" s="138" t="s">
        <v>3738</v>
      </c>
      <c r="P21" s="138" t="s">
        <v>3605</v>
      </c>
      <c r="Q21" s="138" t="s">
        <v>4318</v>
      </c>
      <c r="R21" s="138" t="s">
        <v>3722</v>
      </c>
      <c r="S21" s="159" t="s">
        <v>3967</v>
      </c>
      <c r="T21" s="162">
        <v>0.99578</v>
      </c>
      <c r="U21" s="162">
        <v>0.98712</v>
      </c>
      <c r="V21" s="138" t="s">
        <v>4991</v>
      </c>
      <c r="W21" s="140" t="s">
        <v>3587</v>
      </c>
      <c r="X21" s="131">
        <v>0.569797</v>
      </c>
      <c r="Y21" s="140">
        <v>1.0900000000000001</v>
      </c>
      <c r="Z21" s="163" t="s">
        <v>71</v>
      </c>
      <c r="AA21" s="166">
        <v>0.73</v>
      </c>
    </row>
    <row r="22" spans="1:27" ht="15" x14ac:dyDescent="0.25">
      <c r="A22" s="157" t="s">
        <v>3975</v>
      </c>
      <c r="B22" s="138" t="s">
        <v>3977</v>
      </c>
      <c r="C22" s="138" t="s">
        <v>3588</v>
      </c>
      <c r="D22" s="151" t="s">
        <v>3587</v>
      </c>
      <c r="E22" s="138" t="s">
        <v>4376</v>
      </c>
      <c r="F22" s="139">
        <v>1.064567</v>
      </c>
      <c r="G22" s="139">
        <v>3.7612E-2</v>
      </c>
      <c r="H22" s="139">
        <v>0.99084799999999995</v>
      </c>
      <c r="I22" s="139">
        <v>1.1437710000000001</v>
      </c>
      <c r="J22" s="139">
        <v>1.7088840000000001</v>
      </c>
      <c r="K22" s="139">
        <v>8.9843000000000006E-2</v>
      </c>
      <c r="L22" s="139">
        <v>1.046516</v>
      </c>
      <c r="M22" s="138" t="s">
        <v>4377</v>
      </c>
      <c r="N22" s="138" t="s">
        <v>4378</v>
      </c>
      <c r="O22" s="138" t="s">
        <v>3738</v>
      </c>
      <c r="P22" s="138" t="s">
        <v>3605</v>
      </c>
      <c r="Q22" s="138" t="s">
        <v>4310</v>
      </c>
      <c r="R22" s="138" t="s">
        <v>3722</v>
      </c>
      <c r="S22" s="159" t="s">
        <v>3976</v>
      </c>
      <c r="T22" s="162">
        <v>0.93864999999999998</v>
      </c>
      <c r="U22" s="162">
        <v>0.80301</v>
      </c>
      <c r="V22" s="138" t="s">
        <v>4991</v>
      </c>
      <c r="W22" s="140" t="s">
        <v>3588</v>
      </c>
      <c r="X22" s="131">
        <v>0.48600700000000002</v>
      </c>
      <c r="Y22" s="140">
        <v>1.01</v>
      </c>
      <c r="Z22" s="152" t="s">
        <v>71</v>
      </c>
      <c r="AA22" s="166">
        <v>0.06</v>
      </c>
    </row>
    <row r="23" spans="1:27" ht="15" x14ac:dyDescent="0.25">
      <c r="A23" s="157" t="s">
        <v>3948</v>
      </c>
      <c r="B23" s="138" t="s">
        <v>3950</v>
      </c>
      <c r="C23" s="138" t="s">
        <v>3588</v>
      </c>
      <c r="D23" s="151" t="s">
        <v>3587</v>
      </c>
      <c r="E23" s="138" t="s">
        <v>4379</v>
      </c>
      <c r="F23" s="139">
        <v>1.0676730000000001</v>
      </c>
      <c r="G23" s="139">
        <v>4.0460000000000003E-2</v>
      </c>
      <c r="H23" s="139">
        <v>0.98837200000000003</v>
      </c>
      <c r="I23" s="139">
        <v>1.1533359999999999</v>
      </c>
      <c r="J23" s="139">
        <v>1.6629700000000001</v>
      </c>
      <c r="K23" s="139">
        <v>9.8806000000000005E-2</v>
      </c>
      <c r="L23" s="139">
        <v>1.005215</v>
      </c>
      <c r="M23" s="138" t="s">
        <v>4380</v>
      </c>
      <c r="N23" s="138" t="s">
        <v>4381</v>
      </c>
      <c r="O23" s="138" t="s">
        <v>3738</v>
      </c>
      <c r="P23" s="138" t="s">
        <v>3605</v>
      </c>
      <c r="Q23" s="138" t="s">
        <v>4310</v>
      </c>
      <c r="R23" s="138" t="s">
        <v>3897</v>
      </c>
      <c r="S23" s="159" t="s">
        <v>3949</v>
      </c>
      <c r="T23" s="162">
        <v>0.99909000000000003</v>
      </c>
      <c r="U23" s="162">
        <v>0.99665999999999999</v>
      </c>
      <c r="V23" s="138" t="s">
        <v>4991</v>
      </c>
      <c r="W23" s="140" t="s">
        <v>3588</v>
      </c>
      <c r="X23" s="131">
        <v>0.30069600000000002</v>
      </c>
      <c r="Y23" s="140">
        <v>1.1299999999999999</v>
      </c>
      <c r="Z23" s="136">
        <v>2.9000000000000001E-2</v>
      </c>
      <c r="AA23" s="165">
        <v>0.92700000000000005</v>
      </c>
    </row>
    <row r="24" spans="1:27" ht="15" x14ac:dyDescent="0.25">
      <c r="A24" s="157" t="s">
        <v>3954</v>
      </c>
      <c r="B24" s="138" t="s">
        <v>3956</v>
      </c>
      <c r="C24" s="138" t="s">
        <v>3587</v>
      </c>
      <c r="D24" s="151" t="s">
        <v>3591</v>
      </c>
      <c r="E24" s="138" t="s">
        <v>4382</v>
      </c>
      <c r="F24" s="139">
        <v>1.067925</v>
      </c>
      <c r="G24" s="139">
        <v>4.0661999999999997E-2</v>
      </c>
      <c r="H24" s="139">
        <v>0.98822699999999997</v>
      </c>
      <c r="I24" s="139">
        <v>1.15405</v>
      </c>
      <c r="J24" s="139">
        <v>1.6607209999999999</v>
      </c>
      <c r="K24" s="139">
        <v>9.9263000000000004E-2</v>
      </c>
      <c r="L24" s="139">
        <v>1.003212</v>
      </c>
      <c r="M24" s="138" t="s">
        <v>4383</v>
      </c>
      <c r="N24" s="138" t="s">
        <v>4384</v>
      </c>
      <c r="O24" s="138" t="s">
        <v>3738</v>
      </c>
      <c r="P24" s="138" t="s">
        <v>3605</v>
      </c>
      <c r="Q24" s="138" t="s">
        <v>4310</v>
      </c>
      <c r="R24" s="138" t="s">
        <v>3762</v>
      </c>
      <c r="S24" s="159" t="s">
        <v>3955</v>
      </c>
      <c r="T24" s="145">
        <v>0.99690000000000001</v>
      </c>
      <c r="U24" s="145">
        <v>0.98911000000000004</v>
      </c>
      <c r="V24" s="138" t="s">
        <v>4991</v>
      </c>
      <c r="W24" s="138" t="s">
        <v>3587</v>
      </c>
      <c r="X24" s="131">
        <v>0.28348600000000002</v>
      </c>
      <c r="Y24" s="140">
        <v>1.2</v>
      </c>
      <c r="Z24" s="136">
        <v>0.33</v>
      </c>
      <c r="AA24" s="165">
        <v>0.999</v>
      </c>
    </row>
    <row r="25" spans="1:27" ht="30" x14ac:dyDescent="0.25">
      <c r="A25" s="157" t="s">
        <v>3984</v>
      </c>
      <c r="B25" s="138" t="s">
        <v>3986</v>
      </c>
      <c r="C25" s="138" t="s">
        <v>3591</v>
      </c>
      <c r="D25" s="151" t="s">
        <v>3593</v>
      </c>
      <c r="E25" s="138" t="s">
        <v>4385</v>
      </c>
      <c r="F25" s="139">
        <v>0.92636509159898028</v>
      </c>
      <c r="G25" s="139">
        <v>4.9394E-2</v>
      </c>
      <c r="H25" s="139">
        <v>0.84328550780123424</v>
      </c>
      <c r="I25" s="139">
        <v>1.0176283763637493</v>
      </c>
      <c r="J25" s="139">
        <v>1.595477</v>
      </c>
      <c r="K25" s="139">
        <v>0.113263</v>
      </c>
      <c r="L25" s="139">
        <v>0.94591000000000003</v>
      </c>
      <c r="M25" s="138" t="s">
        <v>4386</v>
      </c>
      <c r="N25" s="138" t="s">
        <v>4387</v>
      </c>
      <c r="O25" s="138" t="s">
        <v>4388</v>
      </c>
      <c r="P25" s="138" t="s">
        <v>3605</v>
      </c>
      <c r="Q25" s="138" t="s">
        <v>4310</v>
      </c>
      <c r="R25" s="138" t="s">
        <v>3828</v>
      </c>
      <c r="S25" s="159" t="s">
        <v>3985</v>
      </c>
      <c r="T25" s="162">
        <v>0.99994000000000005</v>
      </c>
      <c r="U25" s="162">
        <v>0.99965000000000004</v>
      </c>
      <c r="V25" s="138" t="s">
        <v>4985</v>
      </c>
      <c r="W25" s="138" t="s">
        <v>3591</v>
      </c>
      <c r="X25" s="131">
        <v>0.17089799999999999</v>
      </c>
      <c r="Y25" s="140">
        <v>1.1299999999999999</v>
      </c>
      <c r="Z25" s="152" t="s">
        <v>71</v>
      </c>
      <c r="AA25" s="165">
        <v>0.80200000000000005</v>
      </c>
    </row>
    <row r="26" spans="1:27" x14ac:dyDescent="0.3">
      <c r="A26" s="157" t="s">
        <v>4002</v>
      </c>
      <c r="B26" s="138" t="s">
        <v>4004</v>
      </c>
      <c r="C26" s="138" t="s">
        <v>3588</v>
      </c>
      <c r="D26" s="151" t="s">
        <v>3593</v>
      </c>
      <c r="E26" s="138" t="s">
        <v>4389</v>
      </c>
      <c r="F26" s="139">
        <v>0.94665699999999997</v>
      </c>
      <c r="G26" s="139">
        <v>3.3148999999999998E-2</v>
      </c>
      <c r="H26" s="139">
        <v>0.88168400000000002</v>
      </c>
      <c r="I26" s="139">
        <v>1.016418</v>
      </c>
      <c r="J26" s="139">
        <v>-1.51111</v>
      </c>
      <c r="K26" s="139">
        <v>0.13362299999999999</v>
      </c>
      <c r="L26" s="139">
        <v>0.87412000000000001</v>
      </c>
      <c r="M26" s="138" t="s">
        <v>4390</v>
      </c>
      <c r="N26" s="138" t="s">
        <v>4391</v>
      </c>
      <c r="O26" s="138" t="s">
        <v>3738</v>
      </c>
      <c r="P26" s="138" t="s">
        <v>3605</v>
      </c>
      <c r="Q26" s="138" t="s">
        <v>4318</v>
      </c>
      <c r="R26" s="138" t="s">
        <v>3747</v>
      </c>
      <c r="S26" s="159" t="s">
        <v>4003</v>
      </c>
      <c r="T26" s="162">
        <v>0.96986000000000006</v>
      </c>
      <c r="U26" s="162">
        <v>0.90613999999999995</v>
      </c>
      <c r="V26" s="167" t="s">
        <v>4991</v>
      </c>
      <c r="W26" s="167" t="s">
        <v>3588</v>
      </c>
      <c r="X26" s="169">
        <v>0.42421500000000001</v>
      </c>
      <c r="Y26" s="168">
        <v>1.07</v>
      </c>
      <c r="Z26" s="152" t="s">
        <v>71</v>
      </c>
      <c r="AA26" s="170">
        <v>0.52400000000000002</v>
      </c>
    </row>
    <row r="27" spans="1:27" x14ac:dyDescent="0.3">
      <c r="A27" s="157" t="s">
        <v>3981</v>
      </c>
      <c r="B27" s="138" t="s">
        <v>3983</v>
      </c>
      <c r="C27" s="138" t="s">
        <v>3588</v>
      </c>
      <c r="D27" s="151" t="s">
        <v>3593</v>
      </c>
      <c r="E27" s="138" t="s">
        <v>4392</v>
      </c>
      <c r="F27" s="139">
        <v>1.0786171696438298</v>
      </c>
      <c r="G27" s="139">
        <v>4.4270999999999998E-2</v>
      </c>
      <c r="H27" s="139">
        <v>0.97766523764597768</v>
      </c>
      <c r="I27" s="139">
        <v>1.1899931099398935</v>
      </c>
      <c r="J27" s="139">
        <v>-1.509477</v>
      </c>
      <c r="K27" s="139">
        <v>0.134043</v>
      </c>
      <c r="L27" s="139">
        <v>0.87275599999999998</v>
      </c>
      <c r="M27" s="138" t="s">
        <v>4393</v>
      </c>
      <c r="N27" s="138" t="s">
        <v>4394</v>
      </c>
      <c r="O27" s="138" t="s">
        <v>4395</v>
      </c>
      <c r="P27" s="138" t="s">
        <v>3605</v>
      </c>
      <c r="Q27" s="138" t="s">
        <v>4318</v>
      </c>
      <c r="R27" s="138" t="s">
        <v>3824</v>
      </c>
      <c r="S27" s="159" t="s">
        <v>3982</v>
      </c>
      <c r="T27" s="145">
        <v>0.99827999999999995</v>
      </c>
      <c r="U27" s="145">
        <v>0.98841999999999997</v>
      </c>
      <c r="V27" s="167" t="s">
        <v>4991</v>
      </c>
      <c r="W27" s="168" t="s">
        <v>3588</v>
      </c>
      <c r="X27" s="169">
        <v>0.16003800000000001</v>
      </c>
      <c r="Y27" s="168">
        <v>1.19</v>
      </c>
      <c r="Z27" s="136">
        <v>6.4000000000000001E-2</v>
      </c>
      <c r="AA27" s="172">
        <v>0.97499999999999998</v>
      </c>
    </row>
    <row r="28" spans="1:27" x14ac:dyDescent="0.3">
      <c r="A28" s="157" t="s">
        <v>3987</v>
      </c>
      <c r="B28" s="138" t="s">
        <v>3989</v>
      </c>
      <c r="C28" s="138" t="s">
        <v>3588</v>
      </c>
      <c r="D28" s="151" t="s">
        <v>3591</v>
      </c>
      <c r="E28" s="138" t="s">
        <v>4396</v>
      </c>
      <c r="F28" s="139">
        <v>1.0535939999999999</v>
      </c>
      <c r="G28" s="139">
        <v>3.6861999999999999E-2</v>
      </c>
      <c r="H28" s="139">
        <v>0.98134399999999999</v>
      </c>
      <c r="I28" s="139">
        <v>1.1311629999999999</v>
      </c>
      <c r="J28" s="139">
        <v>1.4404030000000001</v>
      </c>
      <c r="K28" s="139">
        <v>0.152776</v>
      </c>
      <c r="L28" s="139">
        <v>0.815944</v>
      </c>
      <c r="M28" s="138" t="s">
        <v>4397</v>
      </c>
      <c r="N28" s="138" t="s">
        <v>4398</v>
      </c>
      <c r="O28" s="138" t="s">
        <v>4399</v>
      </c>
      <c r="P28" s="138" t="s">
        <v>3605</v>
      </c>
      <c r="Q28" s="138" t="s">
        <v>4318</v>
      </c>
      <c r="R28" s="138" t="s">
        <v>3839</v>
      </c>
      <c r="S28" s="159" t="s">
        <v>3988</v>
      </c>
      <c r="T28" s="162">
        <v>0.99521000000000004</v>
      </c>
      <c r="U28" s="162">
        <v>0.98421000000000003</v>
      </c>
      <c r="V28" s="138" t="s">
        <v>4991</v>
      </c>
      <c r="W28" s="140" t="s">
        <v>3588</v>
      </c>
      <c r="X28" s="131">
        <v>0.47493400000000002</v>
      </c>
      <c r="Y28" s="140">
        <v>1.0900000000000001</v>
      </c>
      <c r="Z28" s="152" t="s">
        <v>71</v>
      </c>
      <c r="AA28" s="161">
        <v>0.73899999999999999</v>
      </c>
    </row>
    <row r="29" spans="1:27" x14ac:dyDescent="0.3">
      <c r="A29" s="157" t="s">
        <v>4031</v>
      </c>
      <c r="B29" s="138" t="s">
        <v>4033</v>
      </c>
      <c r="C29" s="138" t="s">
        <v>3588</v>
      </c>
      <c r="D29" s="151" t="s">
        <v>3593</v>
      </c>
      <c r="E29" s="138" t="s">
        <v>4400</v>
      </c>
      <c r="F29" s="139">
        <v>0.94470600000000005</v>
      </c>
      <c r="G29" s="139">
        <v>3.6143000000000002E-2</v>
      </c>
      <c r="H29" s="139">
        <v>0.873865</v>
      </c>
      <c r="I29" s="139">
        <v>1.0212889999999999</v>
      </c>
      <c r="J29" s="139">
        <v>-1.430299</v>
      </c>
      <c r="K29" s="139">
        <v>0.15567600000000001</v>
      </c>
      <c r="L29" s="139">
        <v>0.807778</v>
      </c>
      <c r="M29" s="138" t="s">
        <v>4401</v>
      </c>
      <c r="N29" s="138" t="s">
        <v>4402</v>
      </c>
      <c r="O29" s="138" t="s">
        <v>4403</v>
      </c>
      <c r="P29" s="138" t="s">
        <v>3605</v>
      </c>
      <c r="Q29" s="138" t="s">
        <v>4318</v>
      </c>
      <c r="R29" s="138" t="s">
        <v>3772</v>
      </c>
      <c r="S29" s="159" t="s">
        <v>4032</v>
      </c>
      <c r="T29" s="162">
        <v>0.99888999999999994</v>
      </c>
      <c r="U29" s="162">
        <v>0.99600999999999995</v>
      </c>
      <c r="V29" s="138" t="s">
        <v>4985</v>
      </c>
      <c r="W29" s="140" t="s">
        <v>3593</v>
      </c>
      <c r="X29" s="131">
        <f>1-0.283849</f>
        <v>0.71615099999999998</v>
      </c>
      <c r="Y29" s="140">
        <v>1.08</v>
      </c>
      <c r="Z29" s="152" t="s">
        <v>71</v>
      </c>
      <c r="AA29" s="161">
        <v>0.54600000000000004</v>
      </c>
    </row>
    <row r="30" spans="1:27" x14ac:dyDescent="0.3">
      <c r="A30" s="157" t="s">
        <v>4034</v>
      </c>
      <c r="B30" s="138" t="s">
        <v>4036</v>
      </c>
      <c r="C30" s="138" t="s">
        <v>3591</v>
      </c>
      <c r="D30" s="151" t="s">
        <v>3587</v>
      </c>
      <c r="E30" s="138" t="s">
        <v>4404</v>
      </c>
      <c r="F30" s="139">
        <v>1.0549109999999999</v>
      </c>
      <c r="G30" s="139">
        <v>4.0850999999999998E-2</v>
      </c>
      <c r="H30" s="139">
        <v>0.97484400000000004</v>
      </c>
      <c r="I30" s="139">
        <v>1.1415550000000001</v>
      </c>
      <c r="J30" s="139">
        <v>1.3273649999999999</v>
      </c>
      <c r="K30" s="139">
        <v>0.187638</v>
      </c>
      <c r="L30" s="139">
        <v>0.72667899999999996</v>
      </c>
      <c r="M30" s="138" t="s">
        <v>4405</v>
      </c>
      <c r="N30" s="138" t="s">
        <v>4406</v>
      </c>
      <c r="O30" s="138" t="s">
        <v>4407</v>
      </c>
      <c r="P30" s="138" t="s">
        <v>3605</v>
      </c>
      <c r="Q30" s="138" t="s">
        <v>4310</v>
      </c>
      <c r="R30" s="138" t="s">
        <v>3843</v>
      </c>
      <c r="S30" s="159" t="s">
        <v>4035</v>
      </c>
      <c r="T30" s="162">
        <v>0.99980999999999998</v>
      </c>
      <c r="U30" s="162">
        <v>0.99922999999999995</v>
      </c>
      <c r="V30" s="138" t="s">
        <v>4985</v>
      </c>
      <c r="W30" s="140" t="s">
        <v>3591</v>
      </c>
      <c r="X30" s="131">
        <v>0.27732299999999999</v>
      </c>
      <c r="Y30" s="140">
        <v>1.08</v>
      </c>
      <c r="Z30" s="152" t="s">
        <v>71</v>
      </c>
      <c r="AA30" s="161">
        <v>0.55500000000000005</v>
      </c>
    </row>
    <row r="31" spans="1:27" x14ac:dyDescent="0.3">
      <c r="A31" s="157" t="s">
        <v>3999</v>
      </c>
      <c r="B31" s="138" t="s">
        <v>4001</v>
      </c>
      <c r="C31" s="138" t="s">
        <v>3591</v>
      </c>
      <c r="D31" s="151" t="s">
        <v>3587</v>
      </c>
      <c r="E31" s="138" t="s">
        <v>4408</v>
      </c>
      <c r="F31" s="139">
        <v>0.95247710721272805</v>
      </c>
      <c r="G31" s="139">
        <v>3.9163999999999997E-2</v>
      </c>
      <c r="H31" s="139">
        <v>0.88283772294963148</v>
      </c>
      <c r="I31" s="139">
        <v>1.0276098206615341</v>
      </c>
      <c r="J31" s="139">
        <v>1.2569170000000001</v>
      </c>
      <c r="K31" s="139">
        <v>0.21215200000000001</v>
      </c>
      <c r="L31" s="139">
        <v>0.67335400000000001</v>
      </c>
      <c r="M31" s="138" t="s">
        <v>4409</v>
      </c>
      <c r="N31" s="138" t="s">
        <v>4410</v>
      </c>
      <c r="O31" s="138" t="s">
        <v>3738</v>
      </c>
      <c r="P31" s="138" t="s">
        <v>3605</v>
      </c>
      <c r="Q31" s="138" t="s">
        <v>4318</v>
      </c>
      <c r="R31" s="138" t="s">
        <v>3897</v>
      </c>
      <c r="S31" s="159" t="s">
        <v>4000</v>
      </c>
      <c r="T31" s="162">
        <v>0.91964000000000001</v>
      </c>
      <c r="U31" s="162">
        <v>0.74026000000000003</v>
      </c>
      <c r="V31" s="138" t="s">
        <v>4991</v>
      </c>
      <c r="W31" s="140" t="s">
        <v>3587</v>
      </c>
      <c r="X31" s="131">
        <f>1-0.310594</f>
        <v>0.68940599999999996</v>
      </c>
      <c r="Y31" s="140">
        <v>1.0900000000000001</v>
      </c>
      <c r="Z31" s="152" t="s">
        <v>71</v>
      </c>
      <c r="AA31" s="161">
        <v>0.66800000000000004</v>
      </c>
    </row>
    <row r="32" spans="1:27" x14ac:dyDescent="0.3">
      <c r="A32" s="157" t="s">
        <v>4010</v>
      </c>
      <c r="B32" s="138" t="s">
        <v>4012</v>
      </c>
      <c r="C32" s="138" t="s">
        <v>3587</v>
      </c>
      <c r="D32" s="151" t="s">
        <v>3591</v>
      </c>
      <c r="E32" s="138" t="s">
        <v>4411</v>
      </c>
      <c r="F32" s="139">
        <v>1.0767658691061874</v>
      </c>
      <c r="G32" s="139">
        <v>5.1723999999999999E-2</v>
      </c>
      <c r="H32" s="139">
        <v>0.95922433283549602</v>
      </c>
      <c r="I32" s="139">
        <v>1.2087104509940436</v>
      </c>
      <c r="J32" s="139">
        <v>-1.2541150000000001</v>
      </c>
      <c r="K32" s="139">
        <v>0.213172</v>
      </c>
      <c r="L32" s="139">
        <v>0.671269</v>
      </c>
      <c r="M32" s="138" t="s">
        <v>4412</v>
      </c>
      <c r="N32" s="138" t="s">
        <v>4413</v>
      </c>
      <c r="O32" s="138" t="s">
        <v>3738</v>
      </c>
      <c r="P32" s="138" t="s">
        <v>3605</v>
      </c>
      <c r="Q32" s="138" t="s">
        <v>4318</v>
      </c>
      <c r="R32" s="138" t="s">
        <v>3747</v>
      </c>
      <c r="S32" s="159" t="s">
        <v>4011</v>
      </c>
      <c r="T32" s="145">
        <v>0.99712000000000001</v>
      </c>
      <c r="U32" s="145">
        <v>0.97558</v>
      </c>
      <c r="V32" s="138" t="s">
        <v>4991</v>
      </c>
      <c r="W32" s="140" t="s">
        <v>3587</v>
      </c>
      <c r="X32" s="131">
        <v>0.10391499999999999</v>
      </c>
      <c r="Y32" s="140">
        <v>1.1100000000000001</v>
      </c>
      <c r="Z32" s="152" t="s">
        <v>71</v>
      </c>
      <c r="AA32" s="161">
        <v>0.48299999999999998</v>
      </c>
    </row>
    <row r="33" spans="1:27" x14ac:dyDescent="0.3">
      <c r="A33" s="157" t="s">
        <v>4022</v>
      </c>
      <c r="B33" s="138" t="s">
        <v>4024</v>
      </c>
      <c r="C33" s="138" t="s">
        <v>3587</v>
      </c>
      <c r="D33" s="151" t="s">
        <v>3588</v>
      </c>
      <c r="E33" s="138" t="s">
        <v>4414</v>
      </c>
      <c r="F33" s="139">
        <v>1.0474165470866108</v>
      </c>
      <c r="G33" s="139">
        <v>3.4500999999999997E-2</v>
      </c>
      <c r="H33" s="139">
        <v>0.97322843228471201</v>
      </c>
      <c r="I33" s="139">
        <v>1.1272584623292767</v>
      </c>
      <c r="J33" s="139">
        <v>-1.236</v>
      </c>
      <c r="K33" s="139">
        <v>0.219857</v>
      </c>
      <c r="L33" s="139">
        <v>0.65786</v>
      </c>
      <c r="M33" s="138" t="s">
        <v>4415</v>
      </c>
      <c r="N33" s="138" t="s">
        <v>4416</v>
      </c>
      <c r="O33" s="138" t="s">
        <v>3738</v>
      </c>
      <c r="P33" s="138" t="s">
        <v>3605</v>
      </c>
      <c r="Q33" s="138" t="s">
        <v>4318</v>
      </c>
      <c r="R33" s="138" t="s">
        <v>3788</v>
      </c>
      <c r="S33" s="159" t="s">
        <v>4023</v>
      </c>
      <c r="T33" s="145">
        <v>0.98714999999999997</v>
      </c>
      <c r="U33" s="145">
        <v>0.95577000000000001</v>
      </c>
      <c r="V33" s="138" t="s">
        <v>4991</v>
      </c>
      <c r="W33" s="140" t="s">
        <v>3587</v>
      </c>
      <c r="X33" s="131">
        <v>0.34512500000000002</v>
      </c>
      <c r="Y33" s="140">
        <v>1.08</v>
      </c>
      <c r="Z33" s="152" t="s">
        <v>71</v>
      </c>
      <c r="AA33" s="161">
        <v>0.60799999999999998</v>
      </c>
    </row>
    <row r="34" spans="1:27" x14ac:dyDescent="0.3">
      <c r="A34" s="157" t="s">
        <v>4028</v>
      </c>
      <c r="B34" s="138" t="s">
        <v>4030</v>
      </c>
      <c r="C34" s="138" t="s">
        <v>3591</v>
      </c>
      <c r="D34" s="151" t="s">
        <v>3587</v>
      </c>
      <c r="E34" s="138" t="s">
        <v>4417</v>
      </c>
      <c r="F34" s="139">
        <v>1.0905339472312434</v>
      </c>
      <c r="G34" s="139">
        <v>6.0121000000000001E-2</v>
      </c>
      <c r="H34" s="139">
        <v>0.95039507923443767</v>
      </c>
      <c r="I34" s="139">
        <v>1.251338932657944</v>
      </c>
      <c r="J34" s="139">
        <v>-1.235001</v>
      </c>
      <c r="K34" s="139">
        <v>0.22023000000000001</v>
      </c>
      <c r="L34" s="139">
        <v>0.65712300000000001</v>
      </c>
      <c r="M34" s="138" t="s">
        <v>4418</v>
      </c>
      <c r="N34" s="138" t="s">
        <v>4419</v>
      </c>
      <c r="O34" s="138" t="s">
        <v>3738</v>
      </c>
      <c r="P34" s="138" t="s">
        <v>3605</v>
      </c>
      <c r="Q34" s="138" t="s">
        <v>4318</v>
      </c>
      <c r="R34" s="138" t="s">
        <v>3877</v>
      </c>
      <c r="S34" s="159" t="s">
        <v>4029</v>
      </c>
      <c r="T34" s="145">
        <v>0.99184000000000005</v>
      </c>
      <c r="U34" s="145">
        <v>0.90305000000000002</v>
      </c>
      <c r="V34" s="138" t="s">
        <v>4991</v>
      </c>
      <c r="W34" s="140" t="s">
        <v>3591</v>
      </c>
      <c r="X34" s="131">
        <v>7.0556999999999995E-2</v>
      </c>
      <c r="Y34" s="140">
        <v>1.21</v>
      </c>
      <c r="Z34" s="136">
        <v>1.0999999999999999E-2</v>
      </c>
      <c r="AA34" s="165">
        <v>0.85499999999999998</v>
      </c>
    </row>
    <row r="35" spans="1:27" x14ac:dyDescent="0.3">
      <c r="A35" s="157" t="s">
        <v>3993</v>
      </c>
      <c r="B35" s="138" t="s">
        <v>3995</v>
      </c>
      <c r="C35" s="138" t="s">
        <v>3588</v>
      </c>
      <c r="D35" s="151" t="s">
        <v>3593</v>
      </c>
      <c r="E35" s="138" t="s">
        <v>4420</v>
      </c>
      <c r="F35" s="139">
        <v>1.0436594038408753</v>
      </c>
      <c r="G35" s="139">
        <v>3.3333000000000002E-2</v>
      </c>
      <c r="H35" s="139">
        <v>0.97249776325514448</v>
      </c>
      <c r="I35" s="139">
        <v>1.1200290311524874</v>
      </c>
      <c r="J35" s="139">
        <v>-1.186026</v>
      </c>
      <c r="K35" s="139">
        <v>0.23907600000000001</v>
      </c>
      <c r="L35" s="139">
        <v>0.62146400000000002</v>
      </c>
      <c r="M35" s="138" t="s">
        <v>4421</v>
      </c>
      <c r="N35" s="138" t="s">
        <v>4422</v>
      </c>
      <c r="O35" s="138" t="s">
        <v>3738</v>
      </c>
      <c r="P35" s="138" t="s">
        <v>3605</v>
      </c>
      <c r="Q35" s="138" t="s">
        <v>4318</v>
      </c>
      <c r="R35" s="138" t="s">
        <v>3747</v>
      </c>
      <c r="S35" s="159" t="s">
        <v>3994</v>
      </c>
      <c r="T35" s="162">
        <v>0.99821000000000004</v>
      </c>
      <c r="U35" s="162">
        <v>0.99509000000000003</v>
      </c>
      <c r="V35" s="138" t="s">
        <v>4991</v>
      </c>
      <c r="W35" s="140" t="s">
        <v>3588</v>
      </c>
      <c r="X35" s="131">
        <v>0.45072000000000001</v>
      </c>
      <c r="Y35" s="140">
        <v>1.08</v>
      </c>
      <c r="Z35" s="152" t="s">
        <v>71</v>
      </c>
      <c r="AA35" s="161">
        <v>0.63900000000000001</v>
      </c>
    </row>
    <row r="36" spans="1:27" x14ac:dyDescent="0.3">
      <c r="A36" s="157" t="s">
        <v>3996</v>
      </c>
      <c r="B36" s="138" t="s">
        <v>3998</v>
      </c>
      <c r="C36" s="138" t="s">
        <v>3588</v>
      </c>
      <c r="D36" s="151" t="s">
        <v>3593</v>
      </c>
      <c r="E36" s="138" t="s">
        <v>4423</v>
      </c>
      <c r="F36" s="139">
        <v>0.9586817742131859</v>
      </c>
      <c r="G36" s="139">
        <v>3.6992999999999998E-2</v>
      </c>
      <c r="H36" s="139">
        <v>0.89204394922129016</v>
      </c>
      <c r="I36" s="139">
        <v>1.0302979724766199</v>
      </c>
      <c r="J36" s="139">
        <v>1.147961</v>
      </c>
      <c r="K36" s="139">
        <v>0.25448900000000002</v>
      </c>
      <c r="L36" s="139">
        <v>0.59433100000000005</v>
      </c>
      <c r="M36" s="138" t="s">
        <v>4424</v>
      </c>
      <c r="N36" s="138" t="s">
        <v>4425</v>
      </c>
      <c r="O36" s="138" t="s">
        <v>4426</v>
      </c>
      <c r="P36" s="138" t="s">
        <v>3605</v>
      </c>
      <c r="Q36" s="138" t="s">
        <v>4318</v>
      </c>
      <c r="R36" s="138" t="s">
        <v>3828</v>
      </c>
      <c r="S36" s="159" t="s">
        <v>3997</v>
      </c>
      <c r="T36" s="162">
        <v>0.98841999999999997</v>
      </c>
      <c r="U36" s="162">
        <v>0.96311999999999998</v>
      </c>
      <c r="V36" s="138" t="s">
        <v>4991</v>
      </c>
      <c r="W36" s="140" t="s">
        <v>3593</v>
      </c>
      <c r="X36" s="131">
        <f>1-0.594051</f>
        <v>0.405949</v>
      </c>
      <c r="Y36" s="140">
        <v>1.08</v>
      </c>
      <c r="Z36" s="152" t="s">
        <v>71</v>
      </c>
      <c r="AA36" s="166">
        <v>0.63</v>
      </c>
    </row>
    <row r="37" spans="1:27" x14ac:dyDescent="0.3">
      <c r="A37" s="157" t="s">
        <v>4008</v>
      </c>
      <c r="B37" s="138" t="s">
        <v>4009</v>
      </c>
      <c r="C37" s="138" t="s">
        <v>3591</v>
      </c>
      <c r="D37" s="151" t="s">
        <v>3587</v>
      </c>
      <c r="E37" s="138" t="s">
        <v>4427</v>
      </c>
      <c r="F37" s="139">
        <v>1.0389027524689525</v>
      </c>
      <c r="G37" s="139">
        <v>3.3471000000000001E-2</v>
      </c>
      <c r="H37" s="139">
        <v>0.968095446466258</v>
      </c>
      <c r="I37" s="139">
        <v>1.1148881042554164</v>
      </c>
      <c r="J37" s="139">
        <v>-1.0596920000000001</v>
      </c>
      <c r="K37" s="139">
        <v>0.292852</v>
      </c>
      <c r="L37" s="139">
        <v>0.53335200000000005</v>
      </c>
      <c r="M37" s="138" t="s">
        <v>4428</v>
      </c>
      <c r="N37" s="138" t="s">
        <v>4429</v>
      </c>
      <c r="O37" s="138" t="s">
        <v>4430</v>
      </c>
      <c r="P37" s="138" t="s">
        <v>3605</v>
      </c>
      <c r="Q37" s="138" t="s">
        <v>4318</v>
      </c>
      <c r="R37" s="138" t="s">
        <v>3824</v>
      </c>
      <c r="S37" s="159" t="s">
        <v>3816</v>
      </c>
      <c r="T37" s="145">
        <v>0.99314000000000002</v>
      </c>
      <c r="U37" s="145">
        <v>0.97714000000000001</v>
      </c>
      <c r="V37" s="138" t="s">
        <v>4991</v>
      </c>
      <c r="W37" s="138" t="s">
        <v>3591</v>
      </c>
      <c r="X37" s="131">
        <v>0.49626999999999999</v>
      </c>
      <c r="Y37" s="140">
        <v>1.05</v>
      </c>
      <c r="Z37" s="152" t="s">
        <v>71</v>
      </c>
      <c r="AA37" s="161">
        <v>0.314</v>
      </c>
    </row>
    <row r="38" spans="1:27" x14ac:dyDescent="0.3">
      <c r="A38" s="157" t="s">
        <v>4005</v>
      </c>
      <c r="B38" s="138" t="s">
        <v>4007</v>
      </c>
      <c r="C38" s="138" t="s">
        <v>3593</v>
      </c>
      <c r="D38" s="151" t="s">
        <v>3588</v>
      </c>
      <c r="E38" s="138" t="s">
        <v>4431</v>
      </c>
      <c r="F38" s="139">
        <v>0.9652975529707033</v>
      </c>
      <c r="G38" s="139">
        <v>3.6097999999999998E-2</v>
      </c>
      <c r="H38" s="139">
        <v>0.89937115968514814</v>
      </c>
      <c r="I38" s="139">
        <v>1.0360568505115013</v>
      </c>
      <c r="J38" s="139">
        <v>0.97857499999999997</v>
      </c>
      <c r="K38" s="139">
        <v>0.331372</v>
      </c>
      <c r="L38" s="139">
        <v>0.47968499999999997</v>
      </c>
      <c r="M38" s="138" t="s">
        <v>4432</v>
      </c>
      <c r="N38" s="138" t="s">
        <v>4433</v>
      </c>
      <c r="O38" s="138" t="s">
        <v>4434</v>
      </c>
      <c r="P38" s="138" t="s">
        <v>3605</v>
      </c>
      <c r="Q38" s="138" t="s">
        <v>4318</v>
      </c>
      <c r="R38" s="138" t="s">
        <v>3762</v>
      </c>
      <c r="S38" s="159" t="s">
        <v>4006</v>
      </c>
      <c r="T38" s="162">
        <v>0.99994000000000005</v>
      </c>
      <c r="U38" s="162">
        <v>0.99978</v>
      </c>
      <c r="V38" s="138" t="s">
        <v>4985</v>
      </c>
      <c r="W38" s="140" t="s">
        <v>3593</v>
      </c>
      <c r="X38" s="131">
        <v>0.44438800000000001</v>
      </c>
      <c r="Y38" s="140">
        <v>1.06</v>
      </c>
      <c r="Z38" s="152" t="s">
        <v>71</v>
      </c>
      <c r="AA38" s="161">
        <v>0.41699999999999998</v>
      </c>
    </row>
    <row r="39" spans="1:27" x14ac:dyDescent="0.3">
      <c r="A39" s="157" t="s">
        <v>4052</v>
      </c>
      <c r="B39" s="138" t="s">
        <v>4054</v>
      </c>
      <c r="C39" s="138" t="s">
        <v>3593</v>
      </c>
      <c r="D39" s="151" t="s">
        <v>3588</v>
      </c>
      <c r="E39" s="138" t="s">
        <v>4435</v>
      </c>
      <c r="F39" s="139">
        <v>0.93849400000000005</v>
      </c>
      <c r="G39" s="139">
        <v>5.7570000000000003E-2</v>
      </c>
      <c r="H39" s="139">
        <v>0.82565599999999995</v>
      </c>
      <c r="I39" s="139">
        <v>1.0667519999999999</v>
      </c>
      <c r="J39" s="139">
        <v>-0.97127699999999995</v>
      </c>
      <c r="K39" s="139">
        <v>0.33499099999999998</v>
      </c>
      <c r="L39" s="139">
        <v>0.474968</v>
      </c>
      <c r="M39" s="138" t="s">
        <v>4436</v>
      </c>
      <c r="N39" s="138" t="s">
        <v>4437</v>
      </c>
      <c r="O39" s="138" t="s">
        <v>3738</v>
      </c>
      <c r="P39" s="138" t="s">
        <v>3605</v>
      </c>
      <c r="Q39" s="138" t="s">
        <v>4318</v>
      </c>
      <c r="R39" s="138" t="s">
        <v>3877</v>
      </c>
      <c r="S39" s="159" t="s">
        <v>4053</v>
      </c>
      <c r="T39" s="145">
        <v>0.99456999999999995</v>
      </c>
      <c r="U39" s="145">
        <v>0.95265999999999995</v>
      </c>
      <c r="V39" s="138" t="s">
        <v>4991</v>
      </c>
      <c r="W39" s="140" t="s">
        <v>3588</v>
      </c>
      <c r="X39" s="131">
        <f>1-0.080046</f>
        <v>0.91995399999999994</v>
      </c>
      <c r="Y39" s="140">
        <v>1.01</v>
      </c>
      <c r="Z39" s="163" t="s">
        <v>71</v>
      </c>
      <c r="AA39" s="161">
        <v>5.2999999999999999E-2</v>
      </c>
    </row>
    <row r="40" spans="1:27" x14ac:dyDescent="0.3">
      <c r="A40" s="157" t="s">
        <v>4013</v>
      </c>
      <c r="B40" s="138" t="s">
        <v>4015</v>
      </c>
      <c r="C40" s="138" t="s">
        <v>3588</v>
      </c>
      <c r="D40" s="151" t="s">
        <v>3593</v>
      </c>
      <c r="E40" s="138" t="s">
        <v>4438</v>
      </c>
      <c r="F40" s="139">
        <v>0.96554099999999998</v>
      </c>
      <c r="G40" s="139">
        <v>3.4047000000000001E-2</v>
      </c>
      <c r="H40" s="139">
        <v>0.89880899999999997</v>
      </c>
      <c r="I40" s="139">
        <v>1.0372269999999999</v>
      </c>
      <c r="J40" s="139">
        <v>-0.95969800000000005</v>
      </c>
      <c r="K40" s="139">
        <v>0.340785</v>
      </c>
      <c r="L40" s="139">
        <v>0.46751900000000002</v>
      </c>
      <c r="M40" s="138" t="s">
        <v>4439</v>
      </c>
      <c r="N40" s="138" t="s">
        <v>4440</v>
      </c>
      <c r="O40" s="138" t="s">
        <v>4441</v>
      </c>
      <c r="P40" s="138" t="s">
        <v>3605</v>
      </c>
      <c r="Q40" s="138" t="s">
        <v>4318</v>
      </c>
      <c r="R40" s="138" t="s">
        <v>3824</v>
      </c>
      <c r="S40" s="159" t="s">
        <v>4014</v>
      </c>
      <c r="T40" s="162">
        <v>0.99419000000000002</v>
      </c>
      <c r="U40" s="162">
        <v>0.98099999999999998</v>
      </c>
      <c r="V40" s="138" t="s">
        <v>4991</v>
      </c>
      <c r="W40" s="138" t="s">
        <v>3593</v>
      </c>
      <c r="X40" s="131">
        <v>0.404387</v>
      </c>
      <c r="Y40" s="140">
        <v>1.07</v>
      </c>
      <c r="Z40" s="152" t="s">
        <v>71</v>
      </c>
      <c r="AA40" s="161">
        <v>0.51900000000000002</v>
      </c>
    </row>
    <row r="41" spans="1:27" x14ac:dyDescent="0.3">
      <c r="A41" s="157" t="s">
        <v>3990</v>
      </c>
      <c r="B41" s="138" t="s">
        <v>3992</v>
      </c>
      <c r="C41" s="138" t="s">
        <v>3587</v>
      </c>
      <c r="D41" s="151" t="s">
        <v>3591</v>
      </c>
      <c r="E41" s="138" t="s">
        <v>4442</v>
      </c>
      <c r="F41" s="139">
        <v>1.039588</v>
      </c>
      <c r="G41" s="139">
        <v>4.0995999999999998E-2</v>
      </c>
      <c r="H41" s="139">
        <v>0.95923700000000001</v>
      </c>
      <c r="I41" s="139">
        <v>1.1266700000000001</v>
      </c>
      <c r="J41" s="139">
        <v>0.94597600000000004</v>
      </c>
      <c r="K41" s="139">
        <v>0.34773500000000002</v>
      </c>
      <c r="L41" s="139">
        <v>0.45875199999999999</v>
      </c>
      <c r="M41" s="138" t="s">
        <v>4443</v>
      </c>
      <c r="N41" s="138" t="s">
        <v>4444</v>
      </c>
      <c r="O41" s="138" t="s">
        <v>4445</v>
      </c>
      <c r="P41" s="138" t="s">
        <v>3605</v>
      </c>
      <c r="Q41" s="138" t="s">
        <v>4318</v>
      </c>
      <c r="R41" s="138" t="s">
        <v>3828</v>
      </c>
      <c r="S41" s="159" t="s">
        <v>3991</v>
      </c>
      <c r="T41" s="162">
        <v>0.99960000000000004</v>
      </c>
      <c r="U41" s="162">
        <v>0.99851999999999996</v>
      </c>
      <c r="V41" s="138" t="s">
        <v>4985</v>
      </c>
      <c r="W41" s="138" t="s">
        <v>3587</v>
      </c>
      <c r="X41" s="131">
        <v>0.702712</v>
      </c>
      <c r="Y41" s="140">
        <v>1.05</v>
      </c>
      <c r="Z41" s="152" t="s">
        <v>71</v>
      </c>
      <c r="AA41" s="166">
        <v>0.27</v>
      </c>
    </row>
    <row r="42" spans="1:27" x14ac:dyDescent="0.3">
      <c r="A42" s="157" t="s">
        <v>4019</v>
      </c>
      <c r="B42" s="138" t="s">
        <v>4021</v>
      </c>
      <c r="C42" s="138" t="s">
        <v>3593</v>
      </c>
      <c r="D42" s="151" t="s">
        <v>3588</v>
      </c>
      <c r="E42" s="138" t="s">
        <v>4446</v>
      </c>
      <c r="F42" s="139">
        <v>1.045269</v>
      </c>
      <c r="G42" s="139">
        <v>4.7026999999999999E-2</v>
      </c>
      <c r="H42" s="139">
        <v>0.95309500000000003</v>
      </c>
      <c r="I42" s="139">
        <v>1.1463559999999999</v>
      </c>
      <c r="J42" s="139">
        <v>0.94001699999999999</v>
      </c>
      <c r="K42" s="139">
        <v>0.35078100000000001</v>
      </c>
      <c r="L42" s="139">
        <v>0.45496399999999998</v>
      </c>
      <c r="M42" s="138" t="s">
        <v>4447</v>
      </c>
      <c r="N42" s="138" t="s">
        <v>4448</v>
      </c>
      <c r="O42" s="138" t="s">
        <v>3738</v>
      </c>
      <c r="P42" s="138" t="s">
        <v>3605</v>
      </c>
      <c r="Q42" s="138" t="s">
        <v>4318</v>
      </c>
      <c r="R42" s="138" t="s">
        <v>3722</v>
      </c>
      <c r="S42" s="159" t="s">
        <v>4020</v>
      </c>
      <c r="T42" s="162">
        <v>0.99034</v>
      </c>
      <c r="U42" s="162">
        <v>0.95430999999999999</v>
      </c>
      <c r="V42" s="138" t="s">
        <v>4991</v>
      </c>
      <c r="W42" s="140" t="s">
        <v>3593</v>
      </c>
      <c r="X42" s="131">
        <v>0.76089499999999999</v>
      </c>
      <c r="Y42" s="140">
        <v>1.03</v>
      </c>
      <c r="Z42" s="152" t="s">
        <v>71</v>
      </c>
      <c r="AA42" s="161">
        <v>0.11799999999999999</v>
      </c>
    </row>
    <row r="43" spans="1:27" x14ac:dyDescent="0.3">
      <c r="A43" s="157" t="s">
        <v>4025</v>
      </c>
      <c r="B43" s="138" t="s">
        <v>4027</v>
      </c>
      <c r="C43" s="138" t="s">
        <v>3588</v>
      </c>
      <c r="D43" s="151" t="s">
        <v>3593</v>
      </c>
      <c r="E43" s="138" t="s">
        <v>4449</v>
      </c>
      <c r="F43" s="139">
        <v>1.058117</v>
      </c>
      <c r="G43" s="139">
        <v>6.3589000000000007E-2</v>
      </c>
      <c r="H43" s="139">
        <v>0.93348299999999995</v>
      </c>
      <c r="I43" s="139">
        <v>1.19939</v>
      </c>
      <c r="J43" s="139">
        <v>0.88348800000000005</v>
      </c>
      <c r="K43" s="139">
        <v>0.38051099999999999</v>
      </c>
      <c r="L43" s="139">
        <v>0.41963299999999998</v>
      </c>
      <c r="M43" s="138" t="s">
        <v>4450</v>
      </c>
      <c r="N43" s="138" t="s">
        <v>4451</v>
      </c>
      <c r="O43" s="138" t="s">
        <v>3738</v>
      </c>
      <c r="P43" s="138" t="s">
        <v>3605</v>
      </c>
      <c r="Q43" s="138" t="s">
        <v>4310</v>
      </c>
      <c r="R43" s="138" t="s">
        <v>3762</v>
      </c>
      <c r="S43" s="159" t="s">
        <v>4026</v>
      </c>
      <c r="T43" s="145">
        <v>0.99714999999999998</v>
      </c>
      <c r="U43" s="145">
        <v>0.97924999999999995</v>
      </c>
      <c r="V43" s="138" t="s">
        <v>4991</v>
      </c>
      <c r="W43" s="138" t="s">
        <v>3588</v>
      </c>
      <c r="X43" s="131">
        <v>8.6404999999999996E-2</v>
      </c>
      <c r="Y43" s="140">
        <v>1.1599999999999999</v>
      </c>
      <c r="Z43" s="152" t="s">
        <v>71</v>
      </c>
      <c r="AA43" s="161">
        <v>0.74399999999999999</v>
      </c>
    </row>
    <row r="44" spans="1:27" x14ac:dyDescent="0.3">
      <c r="A44" s="157" t="s">
        <v>4016</v>
      </c>
      <c r="B44" s="138" t="s">
        <v>4018</v>
      </c>
      <c r="C44" s="138" t="s">
        <v>3587</v>
      </c>
      <c r="D44" s="151" t="s">
        <v>3591</v>
      </c>
      <c r="E44" s="138" t="s">
        <v>4452</v>
      </c>
      <c r="F44" s="139">
        <v>0.96584800000000004</v>
      </c>
      <c r="G44" s="139">
        <v>3.6773E-2</v>
      </c>
      <c r="H44" s="139">
        <v>0.89377200000000001</v>
      </c>
      <c r="I44" s="139">
        <v>1.043736</v>
      </c>
      <c r="J44" s="139">
        <v>-0.87818600000000002</v>
      </c>
      <c r="K44" s="139">
        <v>0.38337700000000002</v>
      </c>
      <c r="L44" s="139">
        <v>0.41637400000000002</v>
      </c>
      <c r="M44" s="138" t="s">
        <v>4453</v>
      </c>
      <c r="N44" s="138" t="s">
        <v>4454</v>
      </c>
      <c r="O44" s="138" t="s">
        <v>4455</v>
      </c>
      <c r="P44" s="138" t="s">
        <v>3605</v>
      </c>
      <c r="Q44" s="138" t="s">
        <v>4318</v>
      </c>
      <c r="R44" s="138" t="s">
        <v>3839</v>
      </c>
      <c r="S44" s="159" t="s">
        <v>4017</v>
      </c>
      <c r="T44" s="162">
        <v>0.99704000000000004</v>
      </c>
      <c r="U44" s="162">
        <v>0.98778999999999995</v>
      </c>
      <c r="V44" s="138" t="s">
        <v>4991</v>
      </c>
      <c r="W44" s="138" t="s">
        <v>3587</v>
      </c>
      <c r="X44" s="131">
        <v>0.67387399999999997</v>
      </c>
      <c r="Y44" s="140">
        <v>1.08</v>
      </c>
      <c r="Z44" s="152" t="s">
        <v>71</v>
      </c>
      <c r="AA44" s="161">
        <v>0.58599999999999997</v>
      </c>
    </row>
    <row r="45" spans="1:27" x14ac:dyDescent="0.3">
      <c r="A45" s="157" t="s">
        <v>4037</v>
      </c>
      <c r="B45" s="138" t="s">
        <v>4039</v>
      </c>
      <c r="C45" s="138" t="s">
        <v>3588</v>
      </c>
      <c r="D45" s="151" t="s">
        <v>3593</v>
      </c>
      <c r="E45" s="138" t="s">
        <v>4456</v>
      </c>
      <c r="F45" s="139">
        <v>1.0336323287116187</v>
      </c>
      <c r="G45" s="139">
        <v>3.8982000000000003E-2</v>
      </c>
      <c r="H45" s="139">
        <v>0.95200105862517714</v>
      </c>
      <c r="I45" s="139">
        <v>1.1222639205616707</v>
      </c>
      <c r="J45" s="139">
        <v>-0.78809099999999999</v>
      </c>
      <c r="K45" s="139">
        <v>0.43406899999999998</v>
      </c>
      <c r="L45" s="139">
        <v>0.36244100000000001</v>
      </c>
      <c r="M45" s="138" t="s">
        <v>4457</v>
      </c>
      <c r="N45" s="138" t="s">
        <v>4458</v>
      </c>
      <c r="O45" s="138" t="s">
        <v>3738</v>
      </c>
      <c r="P45" s="138" t="s">
        <v>3605</v>
      </c>
      <c r="Q45" s="138" t="s">
        <v>4318</v>
      </c>
      <c r="R45" s="138" t="s">
        <v>3772</v>
      </c>
      <c r="S45" s="159" t="s">
        <v>4038</v>
      </c>
      <c r="T45" s="162">
        <v>0.99605999999999995</v>
      </c>
      <c r="U45" s="162">
        <v>0.98116999999999999</v>
      </c>
      <c r="V45" s="138" t="s">
        <v>4991</v>
      </c>
      <c r="W45" s="138" t="s">
        <v>3588</v>
      </c>
      <c r="X45" s="131">
        <v>0.237599</v>
      </c>
      <c r="Y45" s="140">
        <v>1.0900000000000001</v>
      </c>
      <c r="Z45" s="152" t="s">
        <v>71</v>
      </c>
      <c r="AA45" s="166">
        <v>0.61</v>
      </c>
    </row>
    <row r="46" spans="1:27" x14ac:dyDescent="0.3">
      <c r="A46" s="157" t="s">
        <v>4040</v>
      </c>
      <c r="B46" s="138" t="s">
        <v>4042</v>
      </c>
      <c r="C46" s="138" t="s">
        <v>3591</v>
      </c>
      <c r="D46" s="151" t="s">
        <v>3587</v>
      </c>
      <c r="E46" s="138" t="s">
        <v>4459</v>
      </c>
      <c r="F46" s="139">
        <v>1.0287928247873228</v>
      </c>
      <c r="G46" s="139">
        <v>3.3994999999999997E-2</v>
      </c>
      <c r="H46" s="139">
        <v>0.95827112556609861</v>
      </c>
      <c r="I46" s="139">
        <v>1.1045037243865587</v>
      </c>
      <c r="J46" s="139">
        <v>-0.78349899999999995</v>
      </c>
      <c r="K46" s="139">
        <v>0.43675199999999997</v>
      </c>
      <c r="L46" s="139">
        <v>0.359765</v>
      </c>
      <c r="M46" s="138" t="s">
        <v>4460</v>
      </c>
      <c r="N46" s="138" t="s">
        <v>4461</v>
      </c>
      <c r="O46" s="138" t="s">
        <v>3738</v>
      </c>
      <c r="P46" s="138" t="s">
        <v>3605</v>
      </c>
      <c r="Q46" s="138" t="s">
        <v>4318</v>
      </c>
      <c r="R46" s="138" t="s">
        <v>3877</v>
      </c>
      <c r="S46" s="159" t="s">
        <v>4041</v>
      </c>
      <c r="T46" s="145">
        <v>0.96442000000000005</v>
      </c>
      <c r="U46" s="145">
        <v>0.88307999999999998</v>
      </c>
      <c r="V46" s="138" t="s">
        <v>4991</v>
      </c>
      <c r="W46" s="140" t="s">
        <v>3591</v>
      </c>
      <c r="X46" s="131">
        <v>0.42758699999999999</v>
      </c>
      <c r="Y46" s="140">
        <v>1.02</v>
      </c>
      <c r="Z46" s="152" t="s">
        <v>71</v>
      </c>
      <c r="AA46" s="161">
        <v>9.0999999999999998E-2</v>
      </c>
    </row>
    <row r="47" spans="1:27" x14ac:dyDescent="0.3">
      <c r="A47" s="157" t="s">
        <v>4049</v>
      </c>
      <c r="B47" s="138" t="s">
        <v>4051</v>
      </c>
      <c r="C47" s="138" t="s">
        <v>3587</v>
      </c>
      <c r="D47" s="151" t="s">
        <v>3591</v>
      </c>
      <c r="E47" s="138" t="s">
        <v>4462</v>
      </c>
      <c r="F47" s="139">
        <v>0.96967158193191549</v>
      </c>
      <c r="G47" s="139">
        <v>4.0429E-2</v>
      </c>
      <c r="H47" s="139">
        <v>0.89516458943723687</v>
      </c>
      <c r="I47" s="139">
        <v>1.0503793445002663</v>
      </c>
      <c r="J47" s="139">
        <v>0.755027</v>
      </c>
      <c r="K47" s="139">
        <v>0.45360200000000001</v>
      </c>
      <c r="L47" s="139">
        <v>0.34332499999999999</v>
      </c>
      <c r="M47" s="138" t="s">
        <v>4463</v>
      </c>
      <c r="N47" s="138" t="s">
        <v>4464</v>
      </c>
      <c r="O47" s="138" t="s">
        <v>3738</v>
      </c>
      <c r="P47" s="138" t="s">
        <v>3605</v>
      </c>
      <c r="Q47" s="138" t="s">
        <v>4318</v>
      </c>
      <c r="R47" s="138" t="s">
        <v>3897</v>
      </c>
      <c r="S47" s="159" t="s">
        <v>4050</v>
      </c>
      <c r="T47" s="162">
        <v>0.99975999999999998</v>
      </c>
      <c r="U47" s="162">
        <v>0.99900999999999995</v>
      </c>
      <c r="V47" s="138" t="s">
        <v>4985</v>
      </c>
      <c r="W47" s="140" t="s">
        <v>3587</v>
      </c>
      <c r="X47" s="131">
        <v>0.26541700000000001</v>
      </c>
      <c r="Y47" s="140">
        <v>1.1100000000000001</v>
      </c>
      <c r="Z47" s="152" t="s">
        <v>71</v>
      </c>
      <c r="AA47" s="165">
        <v>0.80500000000000005</v>
      </c>
    </row>
    <row r="48" spans="1:27" x14ac:dyDescent="0.3">
      <c r="A48" s="157" t="s">
        <v>4046</v>
      </c>
      <c r="B48" s="138" t="s">
        <v>4048</v>
      </c>
      <c r="C48" s="138" t="s">
        <v>3593</v>
      </c>
      <c r="D48" s="151" t="s">
        <v>3587</v>
      </c>
      <c r="E48" s="138" t="s">
        <v>4465</v>
      </c>
      <c r="F48" s="139">
        <v>1.0307238154921912</v>
      </c>
      <c r="G48" s="139">
        <v>3.7400999999999997E-2</v>
      </c>
      <c r="H48" s="139">
        <v>0.95284467012041107</v>
      </c>
      <c r="I48" s="139">
        <v>1.114968903517281</v>
      </c>
      <c r="J48" s="139">
        <v>-0.75495100000000004</v>
      </c>
      <c r="K48" s="139">
        <v>0.453648</v>
      </c>
      <c r="L48" s="139">
        <v>0.343281</v>
      </c>
      <c r="M48" s="138" t="s">
        <v>4466</v>
      </c>
      <c r="N48" s="138" t="s">
        <v>4467</v>
      </c>
      <c r="O48" s="138" t="s">
        <v>3738</v>
      </c>
      <c r="P48" s="138" t="s">
        <v>3605</v>
      </c>
      <c r="Q48" s="138" t="s">
        <v>4318</v>
      </c>
      <c r="R48" s="138" t="s">
        <v>3772</v>
      </c>
      <c r="S48" s="159" t="s">
        <v>4047</v>
      </c>
      <c r="T48" s="162">
        <v>0.96662000000000003</v>
      </c>
      <c r="U48" s="162">
        <v>0.87361</v>
      </c>
      <c r="V48" s="138" t="s">
        <v>4991</v>
      </c>
      <c r="W48" s="140" t="s">
        <v>3587</v>
      </c>
      <c r="X48" s="131">
        <f>1-0.283857</f>
        <v>0.71614299999999997</v>
      </c>
      <c r="Y48" s="140">
        <v>1.1100000000000001</v>
      </c>
      <c r="Z48" s="152" t="s">
        <v>71</v>
      </c>
      <c r="AA48" s="165">
        <v>0.80200000000000005</v>
      </c>
    </row>
    <row r="49" spans="1:27" ht="20.100000000000001" customHeight="1" x14ac:dyDescent="0.3">
      <c r="A49" s="157" t="s">
        <v>4058</v>
      </c>
      <c r="B49" s="138" t="s">
        <v>4060</v>
      </c>
      <c r="C49" s="138" t="s">
        <v>3593</v>
      </c>
      <c r="D49" s="151" t="s">
        <v>3588</v>
      </c>
      <c r="E49" s="138" t="s">
        <v>4468</v>
      </c>
      <c r="F49" s="139">
        <v>1.0273311170376702</v>
      </c>
      <c r="G49" s="139">
        <v>3.406E-2</v>
      </c>
      <c r="H49" s="139">
        <v>0.95687553345810983</v>
      </c>
      <c r="I49" s="139">
        <v>1.1029748334232259</v>
      </c>
      <c r="J49" s="139">
        <v>-0.74387499999999995</v>
      </c>
      <c r="K49" s="139">
        <v>0.46030100000000002</v>
      </c>
      <c r="L49" s="139">
        <v>0.33695799999999998</v>
      </c>
      <c r="M49" s="138" t="s">
        <v>4469</v>
      </c>
      <c r="N49" s="138" t="s">
        <v>4470</v>
      </c>
      <c r="O49" s="138" t="s">
        <v>4471</v>
      </c>
      <c r="P49" s="138" t="s">
        <v>3605</v>
      </c>
      <c r="Q49" s="138" t="s">
        <v>4310</v>
      </c>
      <c r="R49" s="138" t="s">
        <v>3832</v>
      </c>
      <c r="S49" s="159" t="s">
        <v>4059</v>
      </c>
      <c r="T49" s="145">
        <v>0.99865000000000004</v>
      </c>
      <c r="U49" s="145">
        <v>0.99482999999999999</v>
      </c>
      <c r="V49" s="138" t="s">
        <v>4991</v>
      </c>
      <c r="W49" s="138" t="s">
        <v>3593</v>
      </c>
      <c r="X49" s="131">
        <v>0.40783900000000001</v>
      </c>
      <c r="Y49" s="140">
        <v>1.1499999999999999</v>
      </c>
      <c r="Z49" s="136">
        <v>0.1</v>
      </c>
      <c r="AA49" s="134">
        <v>0.98599999999999999</v>
      </c>
    </row>
    <row r="50" spans="1:27" x14ac:dyDescent="0.3">
      <c r="A50" s="157" t="s">
        <v>4076</v>
      </c>
      <c r="B50" s="138" t="s">
        <v>4078</v>
      </c>
      <c r="C50" s="138" t="s">
        <v>3591</v>
      </c>
      <c r="D50" s="151" t="s">
        <v>3587</v>
      </c>
      <c r="E50" s="138" t="s">
        <v>4472</v>
      </c>
      <c r="F50" s="139">
        <v>1.026419</v>
      </c>
      <c r="G50" s="139">
        <v>3.5764999999999998E-2</v>
      </c>
      <c r="H50" s="139">
        <v>0.95631999999999995</v>
      </c>
      <c r="I50" s="139">
        <v>1.1016570000000001</v>
      </c>
      <c r="J50" s="139">
        <v>0.72250599999999998</v>
      </c>
      <c r="K50" s="139">
        <v>0.47328900000000002</v>
      </c>
      <c r="L50" s="139">
        <v>0.324874</v>
      </c>
      <c r="M50" s="138" t="s">
        <v>4473</v>
      </c>
      <c r="N50" s="138" t="s">
        <v>4474</v>
      </c>
      <c r="O50" s="138" t="s">
        <v>4475</v>
      </c>
      <c r="P50" s="138" t="s">
        <v>3605</v>
      </c>
      <c r="Q50" s="138" t="s">
        <v>4310</v>
      </c>
      <c r="R50" s="138" t="s">
        <v>3832</v>
      </c>
      <c r="S50" s="159" t="s">
        <v>4077</v>
      </c>
      <c r="T50" s="162">
        <v>0.98053999999999997</v>
      </c>
      <c r="U50" s="162">
        <v>0.94074999999999998</v>
      </c>
      <c r="V50" s="138" t="s">
        <v>4991</v>
      </c>
      <c r="W50" s="138" t="s">
        <v>3587</v>
      </c>
      <c r="X50" s="131">
        <f>1-0.525127</f>
        <v>0.47487299999999999</v>
      </c>
      <c r="Y50" s="140">
        <v>1.1299999999999999</v>
      </c>
      <c r="Z50" s="136">
        <v>3.9E-2</v>
      </c>
      <c r="AA50" s="165">
        <v>0.95799999999999996</v>
      </c>
    </row>
    <row r="51" spans="1:27" x14ac:dyDescent="0.3">
      <c r="A51" s="157" t="s">
        <v>4061</v>
      </c>
      <c r="B51" s="138" t="s">
        <v>4063</v>
      </c>
      <c r="C51" s="138" t="s">
        <v>3591</v>
      </c>
      <c r="D51" s="151" t="s">
        <v>3593</v>
      </c>
      <c r="E51" s="138" t="s">
        <v>4476</v>
      </c>
      <c r="F51" s="139">
        <v>1.0380450000000001</v>
      </c>
      <c r="G51" s="139">
        <v>5.3744E-2</v>
      </c>
      <c r="H51" s="139">
        <v>0.93270699999999995</v>
      </c>
      <c r="I51" s="139">
        <v>1.1552800000000001</v>
      </c>
      <c r="J51" s="139">
        <v>0.68394999999999995</v>
      </c>
      <c r="K51" s="139">
        <v>0.497224</v>
      </c>
      <c r="L51" s="139">
        <v>0.30344700000000002</v>
      </c>
      <c r="M51" s="138" t="s">
        <v>4477</v>
      </c>
      <c r="N51" s="138" t="s">
        <v>4478</v>
      </c>
      <c r="O51" s="138" t="s">
        <v>3738</v>
      </c>
      <c r="P51" s="138" t="s">
        <v>3605</v>
      </c>
      <c r="Q51" s="138" t="s">
        <v>4310</v>
      </c>
      <c r="R51" s="138" t="s">
        <v>3861</v>
      </c>
      <c r="S51" s="159" t="s">
        <v>4062</v>
      </c>
      <c r="T51" s="162">
        <v>0.99978999999999996</v>
      </c>
      <c r="U51" s="162">
        <v>0.99880999999999998</v>
      </c>
      <c r="V51" s="138" t="s">
        <v>4985</v>
      </c>
      <c r="W51" s="140" t="s">
        <v>3593</v>
      </c>
      <c r="X51" s="131">
        <f>1-0.124648</f>
        <v>0.87535200000000002</v>
      </c>
      <c r="Y51" s="140">
        <v>1.1100000000000001</v>
      </c>
      <c r="Z51" s="163" t="s">
        <v>71</v>
      </c>
      <c r="AA51" s="161">
        <v>0.52500000000000002</v>
      </c>
    </row>
    <row r="52" spans="1:27" x14ac:dyDescent="0.3">
      <c r="A52" s="157" t="s">
        <v>4079</v>
      </c>
      <c r="B52" s="138" t="s">
        <v>4081</v>
      </c>
      <c r="C52" s="138" t="s">
        <v>3588</v>
      </c>
      <c r="D52" s="151" t="s">
        <v>3593</v>
      </c>
      <c r="E52" s="138" t="s">
        <v>4479</v>
      </c>
      <c r="F52" s="139">
        <v>0.97495299999999996</v>
      </c>
      <c r="G52" s="139">
        <v>3.5708999999999998E-2</v>
      </c>
      <c r="H52" s="139">
        <v>0.90496399999999999</v>
      </c>
      <c r="I52" s="139">
        <v>1.0503549999999999</v>
      </c>
      <c r="J52" s="139">
        <v>-0.66739800000000005</v>
      </c>
      <c r="K52" s="139">
        <v>0.50769500000000001</v>
      </c>
      <c r="L52" s="139">
        <v>0.29439700000000002</v>
      </c>
      <c r="M52" s="138" t="s">
        <v>4480</v>
      </c>
      <c r="N52" s="138" t="s">
        <v>4481</v>
      </c>
      <c r="O52" s="138" t="s">
        <v>3738</v>
      </c>
      <c r="P52" s="138" t="s">
        <v>3605</v>
      </c>
      <c r="Q52" s="138" t="s">
        <v>4318</v>
      </c>
      <c r="R52" s="138" t="s">
        <v>3832</v>
      </c>
      <c r="S52" s="159" t="s">
        <v>4080</v>
      </c>
      <c r="T52" s="145">
        <v>0.99982000000000004</v>
      </c>
      <c r="U52" s="145">
        <v>0.99917999999999996</v>
      </c>
      <c r="V52" s="138" t="s">
        <v>4985</v>
      </c>
      <c r="W52" s="140" t="s">
        <v>3588</v>
      </c>
      <c r="X52" s="131">
        <v>0.33988800000000002</v>
      </c>
      <c r="Y52" s="140">
        <v>1.02</v>
      </c>
      <c r="Z52" s="163" t="s">
        <v>71</v>
      </c>
      <c r="AA52" s="161">
        <v>8.7999999999999995E-2</v>
      </c>
    </row>
    <row r="53" spans="1:27" x14ac:dyDescent="0.3">
      <c r="A53" s="157" t="s">
        <v>4055</v>
      </c>
      <c r="B53" s="138" t="s">
        <v>4057</v>
      </c>
      <c r="C53" s="138" t="s">
        <v>3587</v>
      </c>
      <c r="D53" s="151" t="s">
        <v>3593</v>
      </c>
      <c r="E53" s="138" t="s">
        <v>4482</v>
      </c>
      <c r="F53" s="139">
        <v>1.0233822373591825</v>
      </c>
      <c r="G53" s="139">
        <v>4.1683999999999999E-2</v>
      </c>
      <c r="H53" s="139">
        <v>0.93781709940673696</v>
      </c>
      <c r="I53" s="139">
        <v>1.1167544435659309</v>
      </c>
      <c r="J53" s="139">
        <v>-0.51883900000000005</v>
      </c>
      <c r="K53" s="139">
        <v>0.60657700000000003</v>
      </c>
      <c r="L53" s="139">
        <v>0.217114</v>
      </c>
      <c r="M53" s="138" t="s">
        <v>4483</v>
      </c>
      <c r="N53" s="138" t="s">
        <v>4484</v>
      </c>
      <c r="O53" s="138" t="s">
        <v>4485</v>
      </c>
      <c r="P53" s="138" t="s">
        <v>3605</v>
      </c>
      <c r="Q53" s="138" t="s">
        <v>4318</v>
      </c>
      <c r="R53" s="138" t="s">
        <v>3897</v>
      </c>
      <c r="S53" s="159" t="s">
        <v>4056</v>
      </c>
      <c r="T53" s="145">
        <v>0.99770000000000003</v>
      </c>
      <c r="U53" s="145">
        <v>0.98702999999999996</v>
      </c>
      <c r="V53" s="138" t="s">
        <v>4991</v>
      </c>
      <c r="W53" s="138" t="s">
        <v>3587</v>
      </c>
      <c r="X53" s="131">
        <v>0.197881</v>
      </c>
      <c r="Y53" s="140">
        <v>1.1200000000000001</v>
      </c>
      <c r="Z53" s="152" t="s">
        <v>71</v>
      </c>
      <c r="AA53" s="165">
        <v>0.95299999999999996</v>
      </c>
    </row>
    <row r="54" spans="1:27" x14ac:dyDescent="0.3">
      <c r="A54" s="157" t="s">
        <v>4064</v>
      </c>
      <c r="B54" s="138" t="s">
        <v>4066</v>
      </c>
      <c r="C54" s="138" t="s">
        <v>3587</v>
      </c>
      <c r="D54" s="151" t="s">
        <v>3591</v>
      </c>
      <c r="E54" s="138" t="s">
        <v>4486</v>
      </c>
      <c r="F54" s="139">
        <v>0.98104522520383675</v>
      </c>
      <c r="G54" s="139">
        <v>3.7844999999999997E-2</v>
      </c>
      <c r="H54" s="139">
        <v>0.90965406765461165</v>
      </c>
      <c r="I54" s="139">
        <v>1.0580387136365319</v>
      </c>
      <c r="J54" s="139">
        <v>0.49643700000000002</v>
      </c>
      <c r="K54" s="139">
        <v>0.62220299999999995</v>
      </c>
      <c r="L54" s="139">
        <v>0.206068</v>
      </c>
      <c r="M54" s="138" t="s">
        <v>4487</v>
      </c>
      <c r="N54" s="138" t="s">
        <v>4488</v>
      </c>
      <c r="O54" s="138" t="s">
        <v>4489</v>
      </c>
      <c r="P54" s="138" t="s">
        <v>3605</v>
      </c>
      <c r="Q54" s="138" t="s">
        <v>4310</v>
      </c>
      <c r="R54" s="138" t="s">
        <v>3828</v>
      </c>
      <c r="S54" s="159" t="s">
        <v>4065</v>
      </c>
      <c r="T54" s="162">
        <v>0.92842000000000002</v>
      </c>
      <c r="U54" s="162">
        <v>0.75288999999999995</v>
      </c>
      <c r="V54" s="138" t="s">
        <v>4991</v>
      </c>
      <c r="W54" s="140" t="s">
        <v>3587</v>
      </c>
      <c r="X54" s="131">
        <v>0.312392</v>
      </c>
      <c r="Y54" s="140">
        <v>1.1599999999999999</v>
      </c>
      <c r="Z54" s="136">
        <v>0.14099999999999999</v>
      </c>
      <c r="AA54" s="165">
        <v>0.98699999999999999</v>
      </c>
    </row>
    <row r="55" spans="1:27" x14ac:dyDescent="0.3">
      <c r="A55" s="157" t="s">
        <v>4067</v>
      </c>
      <c r="B55" s="138" t="s">
        <v>4069</v>
      </c>
      <c r="C55" s="138" t="s">
        <v>3591</v>
      </c>
      <c r="D55" s="151" t="s">
        <v>3587</v>
      </c>
      <c r="E55" s="138" t="s">
        <v>4490</v>
      </c>
      <c r="F55" s="139">
        <v>0.98216099999999995</v>
      </c>
      <c r="G55" s="139">
        <v>3.6518000000000002E-2</v>
      </c>
      <c r="H55" s="139">
        <v>0.91058700000000004</v>
      </c>
      <c r="I55" s="139">
        <v>1.0593619999999999</v>
      </c>
      <c r="J55" s="139">
        <v>-0.46624399999999999</v>
      </c>
      <c r="K55" s="139">
        <v>0.64353400000000005</v>
      </c>
      <c r="L55" s="139">
        <v>0.19142899999999999</v>
      </c>
      <c r="M55" s="138" t="s">
        <v>4491</v>
      </c>
      <c r="N55" s="138" t="s">
        <v>4492</v>
      </c>
      <c r="O55" s="138" t="s">
        <v>3738</v>
      </c>
      <c r="P55" s="138" t="s">
        <v>3605</v>
      </c>
      <c r="Q55" s="138" t="s">
        <v>4318</v>
      </c>
      <c r="R55" s="138" t="s">
        <v>3839</v>
      </c>
      <c r="S55" s="159" t="s">
        <v>4068</v>
      </c>
      <c r="T55" s="162">
        <v>0.99948999999999999</v>
      </c>
      <c r="U55" s="162">
        <v>0.99812999999999996</v>
      </c>
      <c r="V55" s="138" t="s">
        <v>4985</v>
      </c>
      <c r="W55" s="138" t="s">
        <v>3591</v>
      </c>
      <c r="X55" s="131">
        <v>0.65650399999999998</v>
      </c>
      <c r="Y55" s="140">
        <v>1.08</v>
      </c>
      <c r="Z55" s="152" t="s">
        <v>71</v>
      </c>
      <c r="AA55" s="161">
        <v>0.59199999999999997</v>
      </c>
    </row>
    <row r="56" spans="1:27" x14ac:dyDescent="0.3">
      <c r="A56" s="157" t="s">
        <v>4043</v>
      </c>
      <c r="B56" s="138" t="s">
        <v>4045</v>
      </c>
      <c r="C56" s="138" t="s">
        <v>3587</v>
      </c>
      <c r="D56" s="151" t="s">
        <v>3591</v>
      </c>
      <c r="E56" s="138" t="s">
        <v>4493</v>
      </c>
      <c r="F56" s="139">
        <v>1.018767</v>
      </c>
      <c r="G56" s="139">
        <v>4.3011000000000001E-2</v>
      </c>
      <c r="H56" s="139">
        <v>0.93446499999999999</v>
      </c>
      <c r="I56" s="139">
        <v>1.110673</v>
      </c>
      <c r="J56" s="139">
        <v>0.42190699999999998</v>
      </c>
      <c r="K56" s="139">
        <v>0.67539300000000002</v>
      </c>
      <c r="L56" s="139">
        <v>0.17044400000000001</v>
      </c>
      <c r="M56" s="138" t="s">
        <v>4494</v>
      </c>
      <c r="N56" s="138" t="s">
        <v>4495</v>
      </c>
      <c r="O56" s="138" t="s">
        <v>3738</v>
      </c>
      <c r="P56" s="138" t="s">
        <v>3605</v>
      </c>
      <c r="Q56" s="138" t="s">
        <v>4318</v>
      </c>
      <c r="R56" s="138" t="s">
        <v>3897</v>
      </c>
      <c r="S56" s="159" t="s">
        <v>4044</v>
      </c>
      <c r="T56" s="145">
        <v>0.90817999999999999</v>
      </c>
      <c r="U56" s="145">
        <v>0.59223999999999999</v>
      </c>
      <c r="V56" s="138" t="s">
        <v>4991</v>
      </c>
      <c r="W56" s="140" t="s">
        <v>3587</v>
      </c>
      <c r="X56" s="131">
        <v>0.20597599999999999</v>
      </c>
      <c r="Y56" s="140">
        <v>1.1100000000000001</v>
      </c>
      <c r="Z56" s="152" t="s">
        <v>71</v>
      </c>
      <c r="AA56" s="161">
        <v>0.73699999999999999</v>
      </c>
    </row>
    <row r="57" spans="1:27" x14ac:dyDescent="0.3">
      <c r="A57" s="157" t="s">
        <v>4070</v>
      </c>
      <c r="B57" s="138" t="s">
        <v>4072</v>
      </c>
      <c r="C57" s="138" t="s">
        <v>3591</v>
      </c>
      <c r="D57" s="151" t="s">
        <v>3587</v>
      </c>
      <c r="E57" s="138" t="s">
        <v>4496</v>
      </c>
      <c r="F57" s="139">
        <v>0.980576</v>
      </c>
      <c r="G57" s="139">
        <v>4.4434000000000001E-2</v>
      </c>
      <c r="H57" s="139">
        <v>0.89348399999999994</v>
      </c>
      <c r="I57" s="139">
        <v>1.0761559999999999</v>
      </c>
      <c r="J57" s="139">
        <v>-0.41335300000000003</v>
      </c>
      <c r="K57" s="139">
        <v>0.68160799999999999</v>
      </c>
      <c r="L57" s="139">
        <v>0.166465</v>
      </c>
      <c r="M57" s="138" t="s">
        <v>4497</v>
      </c>
      <c r="N57" s="138" t="s">
        <v>4498</v>
      </c>
      <c r="O57" s="138" t="s">
        <v>3738</v>
      </c>
      <c r="P57" s="138" t="s">
        <v>3605</v>
      </c>
      <c r="Q57" s="138" t="s">
        <v>4318</v>
      </c>
      <c r="R57" s="138" t="s">
        <v>3772</v>
      </c>
      <c r="S57" s="159" t="s">
        <v>4071</v>
      </c>
      <c r="T57" s="162">
        <v>0.99378</v>
      </c>
      <c r="U57" s="162">
        <v>0.96157999999999999</v>
      </c>
      <c r="V57" s="138" t="s">
        <v>4991</v>
      </c>
      <c r="W57" s="140" t="s">
        <v>3591</v>
      </c>
      <c r="X57" s="131">
        <v>0.170153</v>
      </c>
      <c r="Y57" s="140">
        <v>1.07</v>
      </c>
      <c r="Z57" s="152" t="s">
        <v>71</v>
      </c>
      <c r="AA57" s="166">
        <v>0.34</v>
      </c>
    </row>
    <row r="58" spans="1:27" x14ac:dyDescent="0.3">
      <c r="A58" s="157" t="s">
        <v>4091</v>
      </c>
      <c r="B58" s="138" t="s">
        <v>4093</v>
      </c>
      <c r="C58" s="138" t="s">
        <v>3588</v>
      </c>
      <c r="D58" s="151" t="s">
        <v>3593</v>
      </c>
      <c r="E58" s="138" t="s">
        <v>4499</v>
      </c>
      <c r="F58" s="139">
        <v>1.0145</v>
      </c>
      <c r="G58" s="139">
        <v>3.5135E-2</v>
      </c>
      <c r="H58" s="139">
        <v>0.945635</v>
      </c>
      <c r="I58" s="139">
        <v>1.0883799999999999</v>
      </c>
      <c r="J58" s="139">
        <v>0.40140300000000001</v>
      </c>
      <c r="K58" s="139">
        <v>0.69032800000000005</v>
      </c>
      <c r="L58" s="139">
        <v>0.160944</v>
      </c>
      <c r="M58" s="138" t="s">
        <v>4500</v>
      </c>
      <c r="N58" s="138" t="s">
        <v>4501</v>
      </c>
      <c r="O58" s="138" t="s">
        <v>4502</v>
      </c>
      <c r="P58" s="138" t="s">
        <v>3605</v>
      </c>
      <c r="Q58" s="138" t="s">
        <v>4318</v>
      </c>
      <c r="R58" s="138" t="s">
        <v>3897</v>
      </c>
      <c r="S58" s="159" t="s">
        <v>4092</v>
      </c>
      <c r="T58" s="145">
        <v>0.99777000000000005</v>
      </c>
      <c r="U58" s="145">
        <v>0.99334999999999996</v>
      </c>
      <c r="V58" s="138" t="s">
        <v>4991</v>
      </c>
      <c r="W58" s="140" t="s">
        <v>3593</v>
      </c>
      <c r="X58" s="131">
        <f>1-0.544533</f>
        <v>0.45546699999999996</v>
      </c>
      <c r="Y58" s="140">
        <v>1.0900000000000001</v>
      </c>
      <c r="Z58" s="152" t="s">
        <v>71</v>
      </c>
      <c r="AA58" s="161">
        <v>0.73899999999999999</v>
      </c>
    </row>
    <row r="59" spans="1:27" x14ac:dyDescent="0.3">
      <c r="A59" s="157" t="s">
        <v>4073</v>
      </c>
      <c r="B59" s="138" t="s">
        <v>4075</v>
      </c>
      <c r="C59" s="138" t="s">
        <v>3587</v>
      </c>
      <c r="D59" s="151" t="s">
        <v>3591</v>
      </c>
      <c r="E59" s="138" t="s">
        <v>4503</v>
      </c>
      <c r="F59" s="139">
        <v>0.98637909113057787</v>
      </c>
      <c r="G59" s="139">
        <v>3.5111000000000003E-2</v>
      </c>
      <c r="H59" s="139">
        <v>0.91942355820594712</v>
      </c>
      <c r="I59" s="139">
        <v>1.0582100165927331</v>
      </c>
      <c r="J59" s="139">
        <v>0.38241000000000003</v>
      </c>
      <c r="K59" s="139">
        <v>0.70427200000000001</v>
      </c>
      <c r="L59" s="139">
        <v>0.15226000000000001</v>
      </c>
      <c r="M59" s="138" t="s">
        <v>4504</v>
      </c>
      <c r="N59" s="138" t="s">
        <v>4505</v>
      </c>
      <c r="O59" s="138" t="s">
        <v>3738</v>
      </c>
      <c r="P59" s="138" t="s">
        <v>3605</v>
      </c>
      <c r="Q59" s="138" t="s">
        <v>4318</v>
      </c>
      <c r="R59" s="138" t="s">
        <v>3839</v>
      </c>
      <c r="S59" s="159" t="s">
        <v>4074</v>
      </c>
      <c r="T59" s="145">
        <v>0.99988999999999995</v>
      </c>
      <c r="U59" s="145">
        <v>0.99963000000000002</v>
      </c>
      <c r="V59" s="138" t="s">
        <v>4991</v>
      </c>
      <c r="W59" s="140" t="s">
        <v>3587</v>
      </c>
      <c r="X59" s="131">
        <v>0.49541299999999999</v>
      </c>
      <c r="Y59" s="140">
        <v>1.1100000000000001</v>
      </c>
      <c r="Z59" s="136">
        <v>1.0999999999999999E-2</v>
      </c>
      <c r="AA59" s="165">
        <v>0.88300000000000001</v>
      </c>
    </row>
    <row r="60" spans="1:27" x14ac:dyDescent="0.3">
      <c r="A60" s="157" t="s">
        <v>4100</v>
      </c>
      <c r="B60" s="138" t="s">
        <v>4102</v>
      </c>
      <c r="C60" s="138" t="s">
        <v>3587</v>
      </c>
      <c r="D60" s="151" t="s">
        <v>3591</v>
      </c>
      <c r="E60" s="138" t="s">
        <v>4506</v>
      </c>
      <c r="F60" s="139">
        <v>1.006885</v>
      </c>
      <c r="G60" s="139">
        <v>3.4747E-2</v>
      </c>
      <c r="H60" s="139">
        <v>0.93877999999999995</v>
      </c>
      <c r="I60" s="139">
        <v>1.0799300000000001</v>
      </c>
      <c r="J60" s="139">
        <v>0.19201799999999999</v>
      </c>
      <c r="K60" s="139">
        <v>0.84882800000000003</v>
      </c>
      <c r="L60" s="139">
        <v>7.1180999999999994E-2</v>
      </c>
      <c r="M60" s="138" t="s">
        <v>4507</v>
      </c>
      <c r="N60" s="138" t="s">
        <v>4508</v>
      </c>
      <c r="O60" s="138" t="s">
        <v>4509</v>
      </c>
      <c r="P60" s="138" t="s">
        <v>3605</v>
      </c>
      <c r="Q60" s="138" t="s">
        <v>4318</v>
      </c>
      <c r="R60" s="138" t="s">
        <v>3824</v>
      </c>
      <c r="S60" s="159" t="s">
        <v>4101</v>
      </c>
      <c r="T60" s="145">
        <v>0.99827999999999995</v>
      </c>
      <c r="U60" s="145">
        <v>0.99485000000000001</v>
      </c>
      <c r="V60" s="138" t="s">
        <v>4991</v>
      </c>
      <c r="W60" s="140" t="s">
        <v>3591</v>
      </c>
      <c r="X60" s="131">
        <f>1-0.529215</f>
        <v>0.47078500000000001</v>
      </c>
      <c r="Y60" s="140">
        <v>1.01</v>
      </c>
      <c r="Z60" s="152" t="s">
        <v>71</v>
      </c>
      <c r="AA60" s="166">
        <v>0.06</v>
      </c>
    </row>
    <row r="61" spans="1:27" x14ac:dyDescent="0.3">
      <c r="A61" s="157" t="s">
        <v>4111</v>
      </c>
      <c r="B61" s="138" t="s">
        <v>4113</v>
      </c>
      <c r="C61" s="138" t="s">
        <v>3587</v>
      </c>
      <c r="D61" s="151" t="s">
        <v>3591</v>
      </c>
      <c r="E61" s="138" t="s">
        <v>4510</v>
      </c>
      <c r="F61" s="139">
        <v>1.006348</v>
      </c>
      <c r="G61" s="139">
        <v>3.4930999999999997E-2</v>
      </c>
      <c r="H61" s="139">
        <v>0.93788400000000005</v>
      </c>
      <c r="I61" s="139">
        <v>1.0798099999999999</v>
      </c>
      <c r="J61" s="139">
        <v>0.176039</v>
      </c>
      <c r="K61" s="139">
        <v>0.86127100000000001</v>
      </c>
      <c r="L61" s="139">
        <v>6.4860000000000001E-2</v>
      </c>
      <c r="M61" s="138" t="s">
        <v>4511</v>
      </c>
      <c r="N61" s="138" t="s">
        <v>4512</v>
      </c>
      <c r="O61" s="138" t="s">
        <v>3738</v>
      </c>
      <c r="P61" s="138" t="s">
        <v>3605</v>
      </c>
      <c r="Q61" s="138" t="s">
        <v>4318</v>
      </c>
      <c r="R61" s="138" t="s">
        <v>3861</v>
      </c>
      <c r="S61" s="159" t="s">
        <v>4112</v>
      </c>
      <c r="T61" s="145">
        <v>0.99397999999999997</v>
      </c>
      <c r="U61" s="145">
        <v>0.98043999999999998</v>
      </c>
      <c r="V61" s="138" t="s">
        <v>4991</v>
      </c>
      <c r="W61" s="138" t="s">
        <v>3591</v>
      </c>
      <c r="X61" s="131">
        <v>0.43511300000000003</v>
      </c>
      <c r="Y61" s="140">
        <v>1.05</v>
      </c>
      <c r="Z61" s="152" t="s">
        <v>71</v>
      </c>
      <c r="AA61" s="166">
        <v>0.31</v>
      </c>
    </row>
    <row r="62" spans="1:27" x14ac:dyDescent="0.3">
      <c r="A62" s="157" t="s">
        <v>4108</v>
      </c>
      <c r="B62" s="138" t="s">
        <v>4110</v>
      </c>
      <c r="C62" s="138" t="s">
        <v>3593</v>
      </c>
      <c r="D62" s="151" t="s">
        <v>3588</v>
      </c>
      <c r="E62" s="138" t="s">
        <v>4513</v>
      </c>
      <c r="F62" s="139">
        <v>1.004434</v>
      </c>
      <c r="G62" s="139">
        <v>3.6179000000000003E-2</v>
      </c>
      <c r="H62" s="139">
        <v>0.93352299999999999</v>
      </c>
      <c r="I62" s="139">
        <v>1.0807310000000001</v>
      </c>
      <c r="J62" s="139">
        <v>0.118441</v>
      </c>
      <c r="K62" s="139">
        <v>0.90639199999999998</v>
      </c>
      <c r="L62" s="139">
        <v>4.2684E-2</v>
      </c>
      <c r="M62" s="138" t="s">
        <v>4514</v>
      </c>
      <c r="N62" s="138" t="s">
        <v>4515</v>
      </c>
      <c r="O62" s="138" t="s">
        <v>3738</v>
      </c>
      <c r="P62" s="138" t="s">
        <v>3605</v>
      </c>
      <c r="Q62" s="138" t="s">
        <v>4310</v>
      </c>
      <c r="R62" s="138" t="s">
        <v>3762</v>
      </c>
      <c r="S62" s="159" t="s">
        <v>4109</v>
      </c>
      <c r="T62" s="162">
        <v>0.99983999999999995</v>
      </c>
      <c r="U62" s="162">
        <v>0.99936999999999998</v>
      </c>
      <c r="V62" s="138" t="s">
        <v>4985</v>
      </c>
      <c r="W62" s="138" t="s">
        <v>3593</v>
      </c>
      <c r="X62" s="131">
        <v>0.60738199999999998</v>
      </c>
      <c r="Y62" s="140">
        <v>1.04</v>
      </c>
      <c r="Z62" s="152" t="s">
        <v>71</v>
      </c>
      <c r="AA62" s="161">
        <v>0.21099999999999999</v>
      </c>
    </row>
    <row r="63" spans="1:27" x14ac:dyDescent="0.3">
      <c r="A63" s="157" t="s">
        <v>4082</v>
      </c>
      <c r="B63" s="138" t="s">
        <v>4084</v>
      </c>
      <c r="C63" s="138" t="s">
        <v>3588</v>
      </c>
      <c r="D63" s="151" t="s">
        <v>3593</v>
      </c>
      <c r="E63" s="138" t="s">
        <v>4516</v>
      </c>
      <c r="F63" s="139">
        <v>0.99573100000000003</v>
      </c>
      <c r="G63" s="139">
        <v>3.5337E-2</v>
      </c>
      <c r="H63" s="139">
        <v>0.92647000000000002</v>
      </c>
      <c r="I63" s="139">
        <v>1.0701700000000001</v>
      </c>
      <c r="J63" s="139">
        <v>-0.116304</v>
      </c>
      <c r="K63" s="139">
        <v>0.90807300000000002</v>
      </c>
      <c r="L63" s="139">
        <v>4.1879E-2</v>
      </c>
      <c r="M63" s="138" t="s">
        <v>4517</v>
      </c>
      <c r="N63" s="138" t="s">
        <v>4518</v>
      </c>
      <c r="O63" s="138" t="s">
        <v>3738</v>
      </c>
      <c r="P63" s="138" t="s">
        <v>3605</v>
      </c>
      <c r="Q63" s="138" t="s">
        <v>4318</v>
      </c>
      <c r="R63" s="138" t="s">
        <v>3839</v>
      </c>
      <c r="S63" s="159" t="s">
        <v>4083</v>
      </c>
      <c r="T63" s="162">
        <v>0.99819999999999998</v>
      </c>
      <c r="U63" s="162">
        <v>0.99409999999999998</v>
      </c>
      <c r="V63" s="138" t="s">
        <v>4991</v>
      </c>
      <c r="W63" s="138" t="s">
        <v>3593</v>
      </c>
      <c r="X63" s="131">
        <f>1-0.59743</f>
        <v>0.40256999999999998</v>
      </c>
      <c r="Y63" s="140">
        <v>1.08</v>
      </c>
      <c r="Z63" s="152" t="s">
        <v>71</v>
      </c>
      <c r="AA63" s="161">
        <v>0.627</v>
      </c>
    </row>
    <row r="64" spans="1:27" x14ac:dyDescent="0.3">
      <c r="A64" s="157" t="s">
        <v>4097</v>
      </c>
      <c r="B64" s="138" t="s">
        <v>4099</v>
      </c>
      <c r="C64" s="138" t="s">
        <v>3593</v>
      </c>
      <c r="D64" s="151" t="s">
        <v>3591</v>
      </c>
      <c r="E64" s="138" t="s">
        <v>4519</v>
      </c>
      <c r="F64" s="139">
        <v>1.0043125179520862</v>
      </c>
      <c r="G64" s="139">
        <v>3.8224000000000001E-2</v>
      </c>
      <c r="H64" s="139">
        <v>0.92874570106833609</v>
      </c>
      <c r="I64" s="139">
        <v>1.0860274960441447</v>
      </c>
      <c r="J64" s="139">
        <v>-0.10783</v>
      </c>
      <c r="K64" s="139">
        <v>0.91474299999999997</v>
      </c>
      <c r="L64" s="139">
        <v>3.8700999999999999E-2</v>
      </c>
      <c r="M64" s="138" t="s">
        <v>4520</v>
      </c>
      <c r="N64" s="138" t="s">
        <v>4521</v>
      </c>
      <c r="O64" s="138" t="s">
        <v>3738</v>
      </c>
      <c r="P64" s="138" t="s">
        <v>3605</v>
      </c>
      <c r="Q64" s="138" t="s">
        <v>4318</v>
      </c>
      <c r="R64" s="138" t="s">
        <v>3907</v>
      </c>
      <c r="S64" s="159" t="s">
        <v>4098</v>
      </c>
      <c r="T64" s="162">
        <v>0.99534999999999996</v>
      </c>
      <c r="U64" s="162">
        <v>0.98243000000000003</v>
      </c>
      <c r="V64" s="138" t="s">
        <v>4991</v>
      </c>
      <c r="W64" s="138" t="s">
        <v>3593</v>
      </c>
      <c r="X64" s="131">
        <v>0.67496800000000001</v>
      </c>
      <c r="Y64" s="140">
        <v>1.04</v>
      </c>
      <c r="Z64" s="152" t="s">
        <v>71</v>
      </c>
      <c r="AA64" s="161">
        <v>0.19900000000000001</v>
      </c>
    </row>
    <row r="65" spans="1:27" x14ac:dyDescent="0.3">
      <c r="A65" s="157" t="s">
        <v>4103</v>
      </c>
      <c r="B65" s="138" t="s">
        <v>4105</v>
      </c>
      <c r="C65" s="138" t="s">
        <v>3593</v>
      </c>
      <c r="D65" s="151" t="s">
        <v>3588</v>
      </c>
      <c r="E65" s="138" t="s">
        <v>4522</v>
      </c>
      <c r="F65" s="139">
        <v>1.0041814113970573</v>
      </c>
      <c r="G65" s="139">
        <v>5.1435000000000002E-2</v>
      </c>
      <c r="H65" s="139">
        <v>0.90252381760354661</v>
      </c>
      <c r="I65" s="139">
        <v>1.1172897232808543</v>
      </c>
      <c r="J65" s="139">
        <v>-7.6624999999999999E-2</v>
      </c>
      <c r="K65" s="139">
        <v>0.93935299999999999</v>
      </c>
      <c r="L65" s="139">
        <v>2.7171000000000001E-2</v>
      </c>
      <c r="M65" s="138" t="s">
        <v>4523</v>
      </c>
      <c r="N65" s="138" t="s">
        <v>4524</v>
      </c>
      <c r="O65" s="138" t="s">
        <v>4525</v>
      </c>
      <c r="P65" s="138" t="s">
        <v>3605</v>
      </c>
      <c r="Q65" s="138" t="s">
        <v>4318</v>
      </c>
      <c r="R65" s="138" t="s">
        <v>3839</v>
      </c>
      <c r="S65" s="159" t="s">
        <v>4104</v>
      </c>
      <c r="T65" s="162">
        <v>0.97975999999999996</v>
      </c>
      <c r="U65" s="162">
        <v>0.87243999999999999</v>
      </c>
      <c r="V65" s="138" t="s">
        <v>4991</v>
      </c>
      <c r="W65" s="140" t="s">
        <v>3593</v>
      </c>
      <c r="X65" s="131">
        <v>0.121559</v>
      </c>
      <c r="Y65" s="140">
        <v>1.03</v>
      </c>
      <c r="Z65" s="152" t="s">
        <v>71</v>
      </c>
      <c r="AA65" s="166">
        <v>0.09</v>
      </c>
    </row>
    <row r="66" spans="1:27" x14ac:dyDescent="0.3">
      <c r="A66" s="157" t="s">
        <v>4088</v>
      </c>
      <c r="B66" s="138" t="s">
        <v>4090</v>
      </c>
      <c r="C66" s="138" t="s">
        <v>3587</v>
      </c>
      <c r="D66" s="151" t="s">
        <v>3591</v>
      </c>
      <c r="E66" s="138" t="s">
        <v>4526</v>
      </c>
      <c r="F66" s="139">
        <v>1.0020770000000001</v>
      </c>
      <c r="G66" s="139">
        <v>3.5047000000000002E-2</v>
      </c>
      <c r="H66" s="139">
        <v>0.93338500000000002</v>
      </c>
      <c r="I66" s="139">
        <v>1.0758239999999999</v>
      </c>
      <c r="J66" s="139">
        <v>5.7258000000000003E-2</v>
      </c>
      <c r="K66" s="139">
        <v>0.95465999999999995</v>
      </c>
      <c r="L66" s="139">
        <v>2.0150999999999999E-2</v>
      </c>
      <c r="M66" s="138" t="s">
        <v>4527</v>
      </c>
      <c r="N66" s="138" t="s">
        <v>4528</v>
      </c>
      <c r="O66" s="138" t="s">
        <v>3738</v>
      </c>
      <c r="P66" s="138" t="s">
        <v>3605</v>
      </c>
      <c r="Q66" s="138" t="s">
        <v>4318</v>
      </c>
      <c r="R66" s="138" t="s">
        <v>3762</v>
      </c>
      <c r="S66" s="159" t="s">
        <v>4089</v>
      </c>
      <c r="T66" s="162">
        <v>0.99994000000000005</v>
      </c>
      <c r="U66" s="162">
        <v>0.99978</v>
      </c>
      <c r="V66" s="138" t="s">
        <v>4985</v>
      </c>
      <c r="W66" s="140" t="s">
        <v>3591</v>
      </c>
      <c r="X66" s="131">
        <f>1-0.412214</f>
        <v>0.58778599999999992</v>
      </c>
      <c r="Y66" s="140">
        <v>1.07</v>
      </c>
      <c r="Z66" s="152" t="s">
        <v>71</v>
      </c>
      <c r="AA66" s="136">
        <v>0.51800000000000002</v>
      </c>
    </row>
    <row r="67" spans="1:27" x14ac:dyDescent="0.3">
      <c r="A67" s="157" t="s">
        <v>4085</v>
      </c>
      <c r="B67" s="138" t="s">
        <v>4087</v>
      </c>
      <c r="C67" s="138" t="s">
        <v>3593</v>
      </c>
      <c r="D67" s="151" t="s">
        <v>3588</v>
      </c>
      <c r="E67" s="138" t="s">
        <v>4529</v>
      </c>
      <c r="F67" s="139">
        <v>0.99912800000000002</v>
      </c>
      <c r="G67" s="139">
        <v>4.2645000000000002E-2</v>
      </c>
      <c r="H67" s="139">
        <v>0.91554500000000005</v>
      </c>
      <c r="I67" s="139">
        <v>1.0903419999999999</v>
      </c>
      <c r="J67" s="139">
        <v>-1.9564000000000002E-2</v>
      </c>
      <c r="K67" s="139">
        <v>0.98449900000000001</v>
      </c>
      <c r="L67" s="139">
        <v>6.7850000000000002E-3</v>
      </c>
      <c r="M67" s="138" t="s">
        <v>4530</v>
      </c>
      <c r="N67" s="138" t="s">
        <v>4531</v>
      </c>
      <c r="O67" s="138" t="s">
        <v>3738</v>
      </c>
      <c r="P67" s="138" t="s">
        <v>3605</v>
      </c>
      <c r="Q67" s="138" t="s">
        <v>4310</v>
      </c>
      <c r="R67" s="138" t="s">
        <v>3871</v>
      </c>
      <c r="S67" s="159" t="s">
        <v>4086</v>
      </c>
      <c r="T67" s="162">
        <v>0.99999000000000005</v>
      </c>
      <c r="U67" s="162">
        <v>0.99995999999999996</v>
      </c>
      <c r="V67" s="138" t="s">
        <v>4985</v>
      </c>
      <c r="W67" s="140" t="s">
        <v>3593</v>
      </c>
      <c r="X67" s="131">
        <v>0.74503399999999997</v>
      </c>
      <c r="Y67" s="140">
        <v>1.1100000000000001</v>
      </c>
      <c r="Z67" s="152" t="s">
        <v>71</v>
      </c>
      <c r="AA67" s="161">
        <v>0.77200000000000002</v>
      </c>
    </row>
    <row r="68" spans="1:27" x14ac:dyDescent="0.3">
      <c r="A68" s="157" t="s">
        <v>4094</v>
      </c>
      <c r="B68" s="138" t="s">
        <v>4096</v>
      </c>
      <c r="C68" s="138" t="s">
        <v>3591</v>
      </c>
      <c r="D68" s="151" t="s">
        <v>3587</v>
      </c>
      <c r="E68" s="138" t="s">
        <v>4532</v>
      </c>
      <c r="F68" s="139">
        <v>0.99986701768664776</v>
      </c>
      <c r="G68" s="139">
        <v>3.4744999999999998E-2</v>
      </c>
      <c r="H68" s="139">
        <v>0.93178582343776795</v>
      </c>
      <c r="I68" s="139">
        <v>1.0729233836140994</v>
      </c>
      <c r="J68" s="139">
        <v>3.692E-3</v>
      </c>
      <c r="K68" s="139">
        <v>0.99707400000000002</v>
      </c>
      <c r="L68" s="139">
        <v>1.273E-3</v>
      </c>
      <c r="M68" s="138" t="s">
        <v>4533</v>
      </c>
      <c r="N68" s="138" t="s">
        <v>4534</v>
      </c>
      <c r="O68" s="138" t="s">
        <v>3738</v>
      </c>
      <c r="P68" s="138" t="s">
        <v>3605</v>
      </c>
      <c r="Q68" s="138" t="s">
        <v>4318</v>
      </c>
      <c r="R68" s="138" t="s">
        <v>3828</v>
      </c>
      <c r="S68" s="159" t="s">
        <v>4095</v>
      </c>
      <c r="T68" s="145">
        <v>0.99951999999999996</v>
      </c>
      <c r="U68" s="145">
        <v>0.99861999999999995</v>
      </c>
      <c r="V68" s="138" t="s">
        <v>4985</v>
      </c>
      <c r="W68" s="140" t="s">
        <v>3591</v>
      </c>
      <c r="X68" s="131">
        <v>0.46273399999999998</v>
      </c>
      <c r="Y68" s="140">
        <v>1.0900000000000001</v>
      </c>
      <c r="Z68" s="163" t="s">
        <v>71</v>
      </c>
      <c r="AA68" s="161">
        <v>0.73799999999999999</v>
      </c>
    </row>
  </sheetData>
  <sortState ref="A4:V73">
    <sortCondition ref="K4:K73"/>
  </sortState>
  <conditionalFormatting sqref="A1:A1048576">
    <cfRule type="duplicateValues" dxfId="0" priority="1"/>
  </conditionalFormatting>
  <pageMargins left="0.7" right="0.7" top="0.75" bottom="0.75" header="0.3" footer="0.3"/>
  <pageSetup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E32" sqref="E32"/>
    </sheetView>
  </sheetViews>
  <sheetFormatPr defaultColWidth="8.88671875" defaultRowHeight="14.4" x14ac:dyDescent="0.3"/>
  <sheetData>
    <row r="1" spans="1:17" ht="15" x14ac:dyDescent="0.25">
      <c r="A1" t="s">
        <v>4939</v>
      </c>
    </row>
    <row r="2" spans="1:17" ht="15" x14ac:dyDescent="0.25">
      <c r="A2" s="2" t="s">
        <v>4829</v>
      </c>
    </row>
    <row r="3" spans="1:17" ht="15" x14ac:dyDescent="0.25">
      <c r="A3" s="3" t="s">
        <v>3679</v>
      </c>
      <c r="B3" s="3" t="s">
        <v>3573</v>
      </c>
      <c r="C3" s="3" t="s">
        <v>3574</v>
      </c>
      <c r="D3" s="3" t="s">
        <v>3575</v>
      </c>
      <c r="E3" s="3" t="s">
        <v>3576</v>
      </c>
      <c r="F3" s="3" t="s">
        <v>3577</v>
      </c>
      <c r="G3" s="3" t="s">
        <v>3578</v>
      </c>
      <c r="H3" s="3" t="s">
        <v>3579</v>
      </c>
      <c r="I3" s="3" t="s">
        <v>3580</v>
      </c>
      <c r="J3" s="3" t="s">
        <v>3581</v>
      </c>
      <c r="K3" s="3" t="s">
        <v>4830</v>
      </c>
      <c r="L3" s="3" t="s">
        <v>3582</v>
      </c>
      <c r="M3" s="3" t="s">
        <v>4831</v>
      </c>
      <c r="N3" s="3" t="s">
        <v>3583</v>
      </c>
      <c r="O3" s="3" t="s">
        <v>3584</v>
      </c>
      <c r="P3" s="3" t="s">
        <v>3585</v>
      </c>
      <c r="Q3" s="3" t="s">
        <v>3586</v>
      </c>
    </row>
    <row r="4" spans="1:17" ht="15" x14ac:dyDescent="0.25">
      <c r="A4" s="3" t="s">
        <v>4832</v>
      </c>
      <c r="B4" s="3" t="s">
        <v>3591</v>
      </c>
      <c r="C4" s="3" t="s">
        <v>3587</v>
      </c>
      <c r="D4" s="3" t="s">
        <v>4833</v>
      </c>
      <c r="E4" s="3" t="s">
        <v>4834</v>
      </c>
      <c r="F4" s="3" t="s">
        <v>4835</v>
      </c>
      <c r="G4" s="3" t="s">
        <v>4836</v>
      </c>
      <c r="H4" s="3" t="s">
        <v>4837</v>
      </c>
      <c r="I4" s="3" t="s">
        <v>4838</v>
      </c>
      <c r="J4" s="3" t="s">
        <v>4839</v>
      </c>
      <c r="K4" s="3" t="s">
        <v>4840</v>
      </c>
      <c r="L4" s="3" t="s">
        <v>4841</v>
      </c>
      <c r="M4" s="3" t="s">
        <v>4842</v>
      </c>
      <c r="N4" s="3" t="s">
        <v>4843</v>
      </c>
      <c r="O4" s="3" t="s">
        <v>73</v>
      </c>
      <c r="P4" s="3" t="s">
        <v>4844</v>
      </c>
      <c r="Q4" s="3" t="s">
        <v>4845</v>
      </c>
    </row>
    <row r="5" spans="1:17" ht="15" x14ac:dyDescent="0.25">
      <c r="A5" s="3" t="s">
        <v>4846</v>
      </c>
      <c r="B5" s="3" t="s">
        <v>3591</v>
      </c>
      <c r="C5" s="3" t="s">
        <v>3588</v>
      </c>
      <c r="D5" s="3" t="s">
        <v>4847</v>
      </c>
      <c r="E5" s="3" t="s">
        <v>4848</v>
      </c>
      <c r="F5" s="3" t="s">
        <v>4849</v>
      </c>
      <c r="G5" s="3" t="s">
        <v>4850</v>
      </c>
      <c r="H5" s="3" t="s">
        <v>4851</v>
      </c>
      <c r="I5" s="3" t="s">
        <v>4852</v>
      </c>
      <c r="J5" s="3" t="s">
        <v>4853</v>
      </c>
      <c r="K5" s="3" t="s">
        <v>4854</v>
      </c>
      <c r="L5" s="3" t="s">
        <v>4855</v>
      </c>
      <c r="M5" s="3" t="s">
        <v>4856</v>
      </c>
      <c r="N5" s="3" t="s">
        <v>4842</v>
      </c>
      <c r="O5" s="3" t="s">
        <v>73</v>
      </c>
      <c r="P5" s="3" t="s">
        <v>4844</v>
      </c>
      <c r="Q5" s="3" t="s">
        <v>4845</v>
      </c>
    </row>
    <row r="6" spans="1:17" ht="15" x14ac:dyDescent="0.25">
      <c r="A6" s="3" t="s">
        <v>4857</v>
      </c>
      <c r="B6" s="3" t="s">
        <v>3587</v>
      </c>
      <c r="C6" s="3" t="s">
        <v>3588</v>
      </c>
      <c r="D6" s="3" t="s">
        <v>4858</v>
      </c>
      <c r="E6" s="3" t="s">
        <v>4859</v>
      </c>
      <c r="F6" s="3" t="s">
        <v>4860</v>
      </c>
      <c r="G6" s="3" t="s">
        <v>4861</v>
      </c>
      <c r="H6" s="3" t="s">
        <v>4862</v>
      </c>
      <c r="I6" s="3" t="s">
        <v>4863</v>
      </c>
      <c r="J6" s="3" t="s">
        <v>4864</v>
      </c>
      <c r="K6" s="3" t="s">
        <v>4865</v>
      </c>
      <c r="L6" s="3" t="s">
        <v>4866</v>
      </c>
      <c r="M6" s="3" t="s">
        <v>4867</v>
      </c>
      <c r="N6" s="3" t="s">
        <v>4868</v>
      </c>
      <c r="O6" s="3" t="s">
        <v>73</v>
      </c>
      <c r="P6" s="3" t="s">
        <v>4844</v>
      </c>
      <c r="Q6" s="3" t="s">
        <v>4845</v>
      </c>
    </row>
    <row r="7" spans="1:17" ht="15" x14ac:dyDescent="0.25">
      <c r="A7" s="3" t="s">
        <v>4869</v>
      </c>
      <c r="B7" s="3" t="s">
        <v>3593</v>
      </c>
      <c r="C7" s="3" t="s">
        <v>3587</v>
      </c>
      <c r="D7" s="3" t="s">
        <v>4870</v>
      </c>
      <c r="E7" s="3" t="s">
        <v>4871</v>
      </c>
      <c r="F7" s="3" t="s">
        <v>4872</v>
      </c>
      <c r="G7" s="3" t="s">
        <v>4873</v>
      </c>
      <c r="H7" s="3" t="s">
        <v>4874</v>
      </c>
      <c r="I7" s="3" t="s">
        <v>4875</v>
      </c>
      <c r="J7" s="3" t="s">
        <v>4876</v>
      </c>
      <c r="K7" s="3" t="s">
        <v>4877</v>
      </c>
      <c r="L7" s="3" t="s">
        <v>4878</v>
      </c>
      <c r="M7" s="3" t="s">
        <v>4879</v>
      </c>
      <c r="N7" s="3" t="s">
        <v>4842</v>
      </c>
      <c r="O7" s="3" t="s">
        <v>73</v>
      </c>
      <c r="P7" s="3" t="s">
        <v>4844</v>
      </c>
      <c r="Q7" s="3" t="s">
        <v>4880</v>
      </c>
    </row>
    <row r="9" spans="1:17" ht="15" x14ac:dyDescent="0.25">
      <c r="A9" s="1" t="s">
        <v>4881</v>
      </c>
    </row>
    <row r="10" spans="1:17" ht="15" x14ac:dyDescent="0.25">
      <c r="A10" s="3" t="s">
        <v>3679</v>
      </c>
      <c r="B10" s="3" t="s">
        <v>3573</v>
      </c>
      <c r="C10" s="3" t="s">
        <v>3574</v>
      </c>
      <c r="D10" s="3" t="s">
        <v>3575</v>
      </c>
      <c r="E10" s="3" t="s">
        <v>3576</v>
      </c>
      <c r="F10" s="3" t="s">
        <v>3577</v>
      </c>
      <c r="G10" s="3" t="s">
        <v>3578</v>
      </c>
      <c r="H10" s="3" t="s">
        <v>3579</v>
      </c>
      <c r="I10" s="3" t="s">
        <v>3580</v>
      </c>
      <c r="J10" s="3" t="s">
        <v>3581</v>
      </c>
      <c r="K10" s="3" t="s">
        <v>4830</v>
      </c>
      <c r="L10" s="3" t="s">
        <v>3582</v>
      </c>
      <c r="M10" s="3" t="s">
        <v>4831</v>
      </c>
      <c r="N10" s="3" t="s">
        <v>3583</v>
      </c>
      <c r="O10" s="3" t="s">
        <v>3584</v>
      </c>
      <c r="P10" s="3" t="s">
        <v>3585</v>
      </c>
      <c r="Q10" s="3" t="s">
        <v>3586</v>
      </c>
    </row>
    <row r="11" spans="1:17" ht="15" x14ac:dyDescent="0.25">
      <c r="A11" s="3" t="s">
        <v>4832</v>
      </c>
      <c r="B11" s="3" t="s">
        <v>3591</v>
      </c>
      <c r="C11" s="3" t="s">
        <v>3587</v>
      </c>
      <c r="D11" s="3" t="s">
        <v>4882</v>
      </c>
      <c r="E11" s="3" t="s">
        <v>4883</v>
      </c>
      <c r="F11" s="3" t="s">
        <v>4884</v>
      </c>
      <c r="G11" s="3" t="s">
        <v>4885</v>
      </c>
      <c r="H11" s="3" t="s">
        <v>4886</v>
      </c>
      <c r="I11" s="3" t="s">
        <v>4887</v>
      </c>
      <c r="J11" s="3" t="s">
        <v>4888</v>
      </c>
      <c r="K11" s="3" t="s">
        <v>4889</v>
      </c>
      <c r="L11" s="3" t="s">
        <v>4890</v>
      </c>
      <c r="M11" s="3" t="s">
        <v>4842</v>
      </c>
      <c r="N11" s="3" t="s">
        <v>4891</v>
      </c>
      <c r="O11" s="3" t="s">
        <v>73</v>
      </c>
      <c r="P11" s="3" t="s">
        <v>4892</v>
      </c>
      <c r="Q11" s="3" t="s">
        <v>4845</v>
      </c>
    </row>
    <row r="12" spans="1:17" ht="15" x14ac:dyDescent="0.25">
      <c r="A12" s="3" t="s">
        <v>3737</v>
      </c>
      <c r="B12" s="3" t="s">
        <v>3588</v>
      </c>
      <c r="C12" s="3" t="s">
        <v>3591</v>
      </c>
      <c r="D12" s="3" t="s">
        <v>4893</v>
      </c>
      <c r="E12" s="3" t="s">
        <v>4894</v>
      </c>
      <c r="F12" s="3" t="s">
        <v>4895</v>
      </c>
      <c r="G12" s="3" t="s">
        <v>4896</v>
      </c>
      <c r="H12" s="3" t="s">
        <v>4897</v>
      </c>
      <c r="I12" s="3" t="s">
        <v>4898</v>
      </c>
      <c r="J12" s="3" t="s">
        <v>4899</v>
      </c>
      <c r="K12" s="3" t="s">
        <v>4900</v>
      </c>
      <c r="L12" s="3" t="s">
        <v>4901</v>
      </c>
      <c r="M12" s="3" t="s">
        <v>4902</v>
      </c>
      <c r="N12" s="3" t="s">
        <v>4903</v>
      </c>
      <c r="O12" s="3" t="s">
        <v>73</v>
      </c>
      <c r="P12" s="3" t="s">
        <v>4892</v>
      </c>
      <c r="Q12" s="3" t="s">
        <v>4845</v>
      </c>
    </row>
    <row r="13" spans="1:17" ht="15" x14ac:dyDescent="0.25">
      <c r="A13" s="3" t="s">
        <v>4904</v>
      </c>
      <c r="B13" s="3" t="s">
        <v>3587</v>
      </c>
      <c r="C13" s="3" t="s">
        <v>3591</v>
      </c>
      <c r="D13" s="3" t="s">
        <v>4905</v>
      </c>
      <c r="E13" s="3" t="s">
        <v>4906</v>
      </c>
      <c r="F13" s="3" t="s">
        <v>4907</v>
      </c>
      <c r="G13" s="3" t="s">
        <v>4908</v>
      </c>
      <c r="H13" s="3" t="s">
        <v>4909</v>
      </c>
      <c r="I13" s="3" t="s">
        <v>4910</v>
      </c>
      <c r="J13" s="3" t="s">
        <v>4911</v>
      </c>
      <c r="K13" s="3" t="s">
        <v>4912</v>
      </c>
      <c r="L13" s="3" t="s">
        <v>4913</v>
      </c>
      <c r="M13" s="3" t="s">
        <v>4914</v>
      </c>
      <c r="N13" s="3" t="s">
        <v>4915</v>
      </c>
      <c r="O13" s="3" t="s">
        <v>73</v>
      </c>
      <c r="P13" s="3" t="s">
        <v>4892</v>
      </c>
      <c r="Q13" s="3" t="s">
        <v>4880</v>
      </c>
    </row>
    <row r="14" spans="1:17" ht="15" x14ac:dyDescent="0.25">
      <c r="A14" s="3" t="s">
        <v>4846</v>
      </c>
      <c r="B14" s="3" t="s">
        <v>3591</v>
      </c>
      <c r="C14" s="3" t="s">
        <v>3588</v>
      </c>
      <c r="D14" s="3" t="s">
        <v>4916</v>
      </c>
      <c r="E14" s="3" t="s">
        <v>4917</v>
      </c>
      <c r="F14" s="3" t="s">
        <v>4918</v>
      </c>
      <c r="G14" s="3" t="s">
        <v>4919</v>
      </c>
      <c r="H14" s="3" t="s">
        <v>4920</v>
      </c>
      <c r="I14" s="3" t="s">
        <v>4921</v>
      </c>
      <c r="J14" s="3" t="s">
        <v>4922</v>
      </c>
      <c r="K14" s="3" t="s">
        <v>4923</v>
      </c>
      <c r="L14" s="3" t="s">
        <v>4924</v>
      </c>
      <c r="M14" s="3" t="s">
        <v>4925</v>
      </c>
      <c r="N14" s="3" t="s">
        <v>4842</v>
      </c>
      <c r="O14" s="3" t="s">
        <v>73</v>
      </c>
      <c r="P14" s="3" t="s">
        <v>4892</v>
      </c>
      <c r="Q14" s="3" t="s">
        <v>4845</v>
      </c>
    </row>
    <row r="16" spans="1:17" ht="15" x14ac:dyDescent="0.25">
      <c r="A16" s="1" t="s">
        <v>4926</v>
      </c>
    </row>
    <row r="17" spans="1:17" ht="15" x14ac:dyDescent="0.25">
      <c r="A17" s="3" t="s">
        <v>3679</v>
      </c>
      <c r="B17" s="3" t="s">
        <v>3573</v>
      </c>
      <c r="C17" s="3" t="s">
        <v>3574</v>
      </c>
      <c r="D17" s="3" t="s">
        <v>3575</v>
      </c>
      <c r="E17" s="3" t="s">
        <v>3576</v>
      </c>
      <c r="F17" s="3" t="s">
        <v>3577</v>
      </c>
      <c r="G17" s="3" t="s">
        <v>3578</v>
      </c>
      <c r="H17" s="3" t="s">
        <v>3579</v>
      </c>
      <c r="I17" s="3" t="s">
        <v>3580</v>
      </c>
      <c r="J17" s="3" t="s">
        <v>3581</v>
      </c>
      <c r="K17" s="3" t="s">
        <v>4830</v>
      </c>
      <c r="L17" s="3" t="s">
        <v>3582</v>
      </c>
      <c r="M17" s="3" t="s">
        <v>4831</v>
      </c>
      <c r="N17" s="3" t="s">
        <v>3583</v>
      </c>
      <c r="O17" s="3" t="s">
        <v>3584</v>
      </c>
      <c r="P17" s="3" t="s">
        <v>3585</v>
      </c>
      <c r="Q17" s="3" t="s">
        <v>3586</v>
      </c>
    </row>
    <row r="18" spans="1:17" ht="15" x14ac:dyDescent="0.25">
      <c r="A18" s="3" t="s">
        <v>4832</v>
      </c>
      <c r="B18" s="3" t="s">
        <v>3591</v>
      </c>
      <c r="C18" s="3" t="s">
        <v>3587</v>
      </c>
      <c r="D18" s="3" t="s">
        <v>4927</v>
      </c>
      <c r="E18" s="3" t="s">
        <v>4928</v>
      </c>
      <c r="F18" s="3" t="s">
        <v>4929</v>
      </c>
      <c r="G18" s="3" t="s">
        <v>4930</v>
      </c>
      <c r="H18" s="3" t="s">
        <v>4931</v>
      </c>
      <c r="I18" s="3" t="s">
        <v>4932</v>
      </c>
      <c r="J18" s="3" t="s">
        <v>4933</v>
      </c>
      <c r="K18" s="3" t="s">
        <v>4934</v>
      </c>
      <c r="L18" s="3" t="s">
        <v>4935</v>
      </c>
      <c r="M18" s="3" t="s">
        <v>4936</v>
      </c>
      <c r="N18" s="3" t="s">
        <v>4937</v>
      </c>
      <c r="O18" s="3" t="s">
        <v>73</v>
      </c>
      <c r="P18" s="3" t="s">
        <v>4938</v>
      </c>
      <c r="Q18" s="3" t="s">
        <v>4845</v>
      </c>
    </row>
    <row r="21" spans="1:17" ht="15" x14ac:dyDescent="0.25">
      <c r="A21" s="2" t="s">
        <v>4974</v>
      </c>
    </row>
    <row r="22" spans="1:17" ht="15" x14ac:dyDescent="0.25">
      <c r="A22" s="2" t="s">
        <v>4829</v>
      </c>
    </row>
    <row r="23" spans="1:17" ht="15" x14ac:dyDescent="0.25">
      <c r="A23" s="3" t="s">
        <v>3679</v>
      </c>
      <c r="B23" s="3" t="s">
        <v>3573</v>
      </c>
      <c r="C23" s="3" t="s">
        <v>3574</v>
      </c>
      <c r="D23" s="3" t="s">
        <v>3575</v>
      </c>
      <c r="E23" s="3" t="s">
        <v>3576</v>
      </c>
      <c r="F23" s="3" t="s">
        <v>3577</v>
      </c>
      <c r="G23" s="3" t="s">
        <v>3578</v>
      </c>
      <c r="H23" s="3" t="s">
        <v>3579</v>
      </c>
      <c r="I23" s="3" t="s">
        <v>3580</v>
      </c>
      <c r="J23" s="3" t="s">
        <v>3581</v>
      </c>
      <c r="K23" s="3" t="s">
        <v>4830</v>
      </c>
      <c r="L23" s="3" t="s">
        <v>3582</v>
      </c>
      <c r="M23" s="3" t="s">
        <v>4831</v>
      </c>
      <c r="N23" s="3" t="s">
        <v>3583</v>
      </c>
      <c r="O23" s="3" t="s">
        <v>3584</v>
      </c>
      <c r="P23" s="3" t="s">
        <v>3585</v>
      </c>
      <c r="Q23" s="3" t="s">
        <v>3586</v>
      </c>
    </row>
    <row r="24" spans="1:17" ht="15" x14ac:dyDescent="0.25">
      <c r="A24" t="s">
        <v>3924</v>
      </c>
      <c r="B24" t="s">
        <v>3588</v>
      </c>
      <c r="C24" t="s">
        <v>3593</v>
      </c>
      <c r="D24">
        <v>0.27864899999999998</v>
      </c>
      <c r="E24">
        <v>1.0499769999999999</v>
      </c>
      <c r="F24">
        <v>6.9552000000000003E-2</v>
      </c>
      <c r="G24">
        <v>0.91365499999999999</v>
      </c>
      <c r="H24">
        <v>1.2066380000000001</v>
      </c>
      <c r="I24">
        <v>0.68731699999999996</v>
      </c>
      <c r="J24">
        <v>0.49337199999999998</v>
      </c>
      <c r="K24">
        <v>0.30682599999999999</v>
      </c>
      <c r="L24">
        <v>8.7222999999999995E-2</v>
      </c>
      <c r="M24">
        <v>0.76773800000000003</v>
      </c>
      <c r="N24">
        <v>0</v>
      </c>
      <c r="O24">
        <v>2</v>
      </c>
      <c r="P24">
        <v>4941</v>
      </c>
      <c r="Q24" t="s">
        <v>4845</v>
      </c>
    </row>
    <row r="26" spans="1:17" ht="15" x14ac:dyDescent="0.25">
      <c r="A26" s="1" t="s">
        <v>4881</v>
      </c>
    </row>
    <row r="27" spans="1:17" ht="15" x14ac:dyDescent="0.25">
      <c r="A27" s="3" t="s">
        <v>3679</v>
      </c>
      <c r="B27" s="3" t="s">
        <v>3573</v>
      </c>
      <c r="C27" s="3" t="s">
        <v>3574</v>
      </c>
      <c r="D27" s="3" t="s">
        <v>3575</v>
      </c>
      <c r="E27" s="3" t="s">
        <v>3576</v>
      </c>
      <c r="F27" s="3" t="s">
        <v>3577</v>
      </c>
      <c r="G27" s="3" t="s">
        <v>3578</v>
      </c>
      <c r="H27" s="3" t="s">
        <v>3579</v>
      </c>
      <c r="I27" s="3" t="s">
        <v>3580</v>
      </c>
      <c r="J27" s="3" t="s">
        <v>3581</v>
      </c>
      <c r="K27" s="3" t="s">
        <v>4830</v>
      </c>
      <c r="L27" s="3" t="s">
        <v>3582</v>
      </c>
      <c r="M27" s="3" t="s">
        <v>4831</v>
      </c>
      <c r="N27" s="3" t="s">
        <v>3583</v>
      </c>
      <c r="O27" s="3" t="s">
        <v>3584</v>
      </c>
      <c r="P27" s="3" t="s">
        <v>3585</v>
      </c>
      <c r="Q27" s="3" t="s">
        <v>3586</v>
      </c>
    </row>
    <row r="28" spans="1:17" ht="15" x14ac:dyDescent="0.25">
      <c r="A28" t="s">
        <v>3924</v>
      </c>
      <c r="B28" t="s">
        <v>3588</v>
      </c>
      <c r="C28" t="s">
        <v>3593</v>
      </c>
      <c r="D28">
        <v>0.28018900000000002</v>
      </c>
      <c r="E28">
        <v>1.062962</v>
      </c>
      <c r="F28">
        <v>5.756E-2</v>
      </c>
      <c r="G28">
        <v>0.95014500000000002</v>
      </c>
      <c r="H28">
        <v>1.189174</v>
      </c>
      <c r="I28">
        <v>1.066638</v>
      </c>
      <c r="J28">
        <v>0.28848400000000002</v>
      </c>
      <c r="K28">
        <v>0.53987799999999997</v>
      </c>
      <c r="L28">
        <v>0.89869299999999996</v>
      </c>
      <c r="M28">
        <v>0.34313199999999999</v>
      </c>
      <c r="N28">
        <v>0</v>
      </c>
      <c r="O28">
        <v>2</v>
      </c>
      <c r="P28">
        <v>5426</v>
      </c>
      <c r="Q28" t="s">
        <v>4975</v>
      </c>
    </row>
    <row r="30" spans="1:17" x14ac:dyDescent="0.3">
      <c r="A30" s="1" t="s">
        <v>4926</v>
      </c>
    </row>
    <row r="31" spans="1:17" x14ac:dyDescent="0.3">
      <c r="A31" s="3" t="s">
        <v>3679</v>
      </c>
      <c r="B31" s="3" t="s">
        <v>3573</v>
      </c>
      <c r="C31" s="3" t="s">
        <v>3574</v>
      </c>
      <c r="D31" s="3" t="s">
        <v>3575</v>
      </c>
      <c r="E31" s="3" t="s">
        <v>3576</v>
      </c>
      <c r="F31" s="3" t="s">
        <v>3577</v>
      </c>
      <c r="G31" s="3" t="s">
        <v>3578</v>
      </c>
      <c r="H31" s="3" t="s">
        <v>3579</v>
      </c>
      <c r="I31" s="3" t="s">
        <v>3580</v>
      </c>
      <c r="J31" s="3" t="s">
        <v>3581</v>
      </c>
      <c r="K31" s="3" t="s">
        <v>4830</v>
      </c>
      <c r="L31" s="3" t="s">
        <v>3582</v>
      </c>
      <c r="M31" s="3" t="s">
        <v>4831</v>
      </c>
      <c r="N31" s="3" t="s">
        <v>3583</v>
      </c>
      <c r="O31" s="3" t="s">
        <v>3584</v>
      </c>
      <c r="P31" s="3" t="s">
        <v>3585</v>
      </c>
      <c r="Q31" s="3" t="s">
        <v>3586</v>
      </c>
    </row>
    <row r="32" spans="1:17" x14ac:dyDescent="0.3">
      <c r="A32" t="s">
        <v>3924</v>
      </c>
      <c r="B32" t="s">
        <v>3588</v>
      </c>
      <c r="C32" t="s">
        <v>3593</v>
      </c>
      <c r="D32">
        <v>0.27343499999999998</v>
      </c>
      <c r="E32">
        <v>1.0927899999999999</v>
      </c>
      <c r="F32">
        <v>7.6034000000000004E-2</v>
      </c>
      <c r="G32">
        <v>0.94376199999999999</v>
      </c>
      <c r="H32">
        <v>1.26535</v>
      </c>
      <c r="I32">
        <v>1.186229</v>
      </c>
      <c r="J32">
        <v>0.235512</v>
      </c>
      <c r="K32">
        <v>0.62798799999999999</v>
      </c>
      <c r="L32">
        <v>3.7340399999999998</v>
      </c>
      <c r="M32">
        <v>5.3314E-2</v>
      </c>
      <c r="N32">
        <v>0.73219400000000001</v>
      </c>
      <c r="O32">
        <v>2</v>
      </c>
      <c r="P32">
        <v>4876</v>
      </c>
      <c r="Q32" t="s">
        <v>4975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E17" sqref="E17"/>
    </sheetView>
  </sheetViews>
  <sheetFormatPr defaultColWidth="9.109375" defaultRowHeight="14.4" x14ac:dyDescent="0.3"/>
  <cols>
    <col min="1" max="1" width="20.44140625" style="79" bestFit="1" customWidth="1"/>
    <col min="2" max="2" width="9.44140625" style="79" bestFit="1" customWidth="1"/>
    <col min="3" max="3" width="7.33203125" style="79" bestFit="1" customWidth="1"/>
    <col min="4" max="4" width="6" style="79" bestFit="1" customWidth="1"/>
    <col min="5" max="5" width="14" style="79" bestFit="1" customWidth="1"/>
    <col min="6" max="6" width="21.44140625" style="79" bestFit="1" customWidth="1"/>
    <col min="7" max="7" width="19.109375" style="79" bestFit="1" customWidth="1"/>
    <col min="8" max="8" width="17.33203125" style="79" bestFit="1" customWidth="1"/>
    <col min="9" max="16384" width="9.109375" style="79"/>
  </cols>
  <sheetData>
    <row r="1" spans="1:8" s="80" customFormat="1" ht="32.25" thickBot="1" x14ac:dyDescent="0.3">
      <c r="A1" s="89" t="s">
        <v>4222</v>
      </c>
      <c r="B1" s="90" t="s">
        <v>6</v>
      </c>
      <c r="C1" s="90" t="s">
        <v>5</v>
      </c>
      <c r="D1" s="90" t="s">
        <v>4219</v>
      </c>
      <c r="E1" s="91" t="s">
        <v>4223</v>
      </c>
      <c r="F1" s="92" t="s">
        <v>4263</v>
      </c>
      <c r="G1" s="92" t="s">
        <v>4224</v>
      </c>
      <c r="H1" s="92" t="s">
        <v>4264</v>
      </c>
    </row>
    <row r="2" spans="1:8" ht="15" x14ac:dyDescent="0.25">
      <c r="A2" s="93" t="s">
        <v>4225</v>
      </c>
      <c r="B2" s="94">
        <v>9.7000000000000003E-2</v>
      </c>
      <c r="C2" s="94">
        <v>6.9000000000000006E-2</v>
      </c>
      <c r="D2" s="94">
        <v>5.3999999999999999E-2</v>
      </c>
      <c r="E2" s="95" t="s">
        <v>4226</v>
      </c>
      <c r="F2" s="95">
        <v>1.2548E-4</v>
      </c>
      <c r="G2" s="95" t="s">
        <v>4227</v>
      </c>
      <c r="H2" s="95">
        <v>2.9332999999999998E-3</v>
      </c>
    </row>
    <row r="3" spans="1:8" ht="15" x14ac:dyDescent="0.25">
      <c r="A3" s="93" t="s">
        <v>4228</v>
      </c>
      <c r="B3" s="94">
        <v>0.11700000000000001</v>
      </c>
      <c r="C3" s="94">
        <v>0.223</v>
      </c>
      <c r="D3" s="94">
        <v>0.33400000000000002</v>
      </c>
      <c r="E3" s="95" t="s">
        <v>4229</v>
      </c>
      <c r="F3" s="95" t="s">
        <v>4230</v>
      </c>
      <c r="G3" s="95" t="s">
        <v>4231</v>
      </c>
      <c r="H3" s="95" t="s">
        <v>4230</v>
      </c>
    </row>
    <row r="4" spans="1:8" ht="15" x14ac:dyDescent="0.25">
      <c r="A4" s="93" t="s">
        <v>4232</v>
      </c>
      <c r="B4" s="94">
        <v>5.2999999999999999E-2</v>
      </c>
      <c r="C4" s="94">
        <v>0.193</v>
      </c>
      <c r="D4" s="94">
        <v>0.22800000000000001</v>
      </c>
      <c r="E4" s="95" t="s">
        <v>4233</v>
      </c>
      <c r="F4" s="95" t="s">
        <v>4230</v>
      </c>
      <c r="G4" s="95" t="s">
        <v>4234</v>
      </c>
      <c r="H4" s="95">
        <v>1.1523000000000001E-4</v>
      </c>
    </row>
    <row r="5" spans="1:8" ht="15" x14ac:dyDescent="0.25">
      <c r="A5" s="93" t="s">
        <v>4235</v>
      </c>
      <c r="B5" s="94">
        <v>3.7999999999999999E-2</v>
      </c>
      <c r="C5" s="94">
        <v>4.2999999999999997E-2</v>
      </c>
      <c r="D5" s="94">
        <v>8.2000000000000003E-2</v>
      </c>
      <c r="E5" s="95" t="s">
        <v>4236</v>
      </c>
      <c r="F5" s="95">
        <v>0.36897000000000002</v>
      </c>
      <c r="G5" s="95" t="s">
        <v>4237</v>
      </c>
      <c r="H5" s="96">
        <v>7.0500000000000003E-14</v>
      </c>
    </row>
    <row r="6" spans="1:8" ht="15" x14ac:dyDescent="0.25">
      <c r="A6" s="93" t="s">
        <v>4238</v>
      </c>
      <c r="B6" s="94">
        <v>4.0000000000000001E-3</v>
      </c>
      <c r="C6" s="94">
        <v>8.9999999999999993E-3</v>
      </c>
      <c r="D6" s="94">
        <v>2.1999999999999999E-2</v>
      </c>
      <c r="E6" s="95" t="s">
        <v>4239</v>
      </c>
      <c r="F6" s="95">
        <v>3.0786999999999998E-2</v>
      </c>
      <c r="G6" s="95" t="s">
        <v>4240</v>
      </c>
      <c r="H6" s="97">
        <v>9.0800000000000003E-7</v>
      </c>
    </row>
    <row r="7" spans="1:8" ht="15" x14ac:dyDescent="0.25">
      <c r="A7" s="93" t="s">
        <v>4241</v>
      </c>
      <c r="B7" s="94">
        <v>9.2999999999999999E-2</v>
      </c>
      <c r="C7" s="94">
        <v>7.3999999999999996E-2</v>
      </c>
      <c r="D7" s="94">
        <v>4.1000000000000002E-2</v>
      </c>
      <c r="E7" s="95" t="s">
        <v>4242</v>
      </c>
      <c r="F7" s="95">
        <v>8.6421999999999992E-3</v>
      </c>
      <c r="G7" s="95" t="s">
        <v>4243</v>
      </c>
      <c r="H7" s="96">
        <v>3.0700000000000003E-10</v>
      </c>
    </row>
    <row r="8" spans="1:8" ht="15" x14ac:dyDescent="0.25">
      <c r="A8" s="93" t="s">
        <v>4244</v>
      </c>
      <c r="B8" s="94">
        <v>4.1000000000000002E-2</v>
      </c>
      <c r="C8" s="94">
        <v>1.4E-2</v>
      </c>
      <c r="D8" s="94">
        <v>2E-3</v>
      </c>
      <c r="E8" s="95" t="s">
        <v>4245</v>
      </c>
      <c r="F8" s="96">
        <v>1.1900000000000001E-11</v>
      </c>
      <c r="G8" s="95" t="s">
        <v>4246</v>
      </c>
      <c r="H8" s="96">
        <v>5.5299999999999997E-9</v>
      </c>
    </row>
    <row r="9" spans="1:8" ht="15" x14ac:dyDescent="0.25">
      <c r="A9" s="93" t="s">
        <v>4247</v>
      </c>
      <c r="B9" s="94">
        <v>7.0999999999999994E-2</v>
      </c>
      <c r="C9" s="94">
        <v>2.7E-2</v>
      </c>
      <c r="D9" s="94">
        <v>7.0000000000000001E-3</v>
      </c>
      <c r="E9" s="95" t="s">
        <v>4248</v>
      </c>
      <c r="F9" s="95" t="s">
        <v>4230</v>
      </c>
      <c r="G9" s="95" t="s">
        <v>4249</v>
      </c>
      <c r="H9" s="96">
        <v>1.47E-12</v>
      </c>
    </row>
    <row r="10" spans="1:8" ht="15" x14ac:dyDescent="0.25">
      <c r="A10" s="93" t="s">
        <v>4250</v>
      </c>
      <c r="B10" s="94">
        <v>5.8000000000000003E-2</v>
      </c>
      <c r="C10" s="94">
        <v>4.9000000000000002E-2</v>
      </c>
      <c r="D10" s="94">
        <v>1.2E-2</v>
      </c>
      <c r="E10" s="95" t="s">
        <v>4251</v>
      </c>
      <c r="F10" s="95">
        <v>0.14127000000000001</v>
      </c>
      <c r="G10" s="95" t="s">
        <v>4252</v>
      </c>
      <c r="H10" s="95" t="s">
        <v>4230</v>
      </c>
    </row>
    <row r="11" spans="1:8" ht="15" x14ac:dyDescent="0.25">
      <c r="A11" s="93" t="s">
        <v>4253</v>
      </c>
      <c r="B11" s="94">
        <v>1.7999999999999999E-2</v>
      </c>
      <c r="C11" s="94">
        <v>6.0000000000000001E-3</v>
      </c>
      <c r="D11" s="94">
        <v>1E-3</v>
      </c>
      <c r="E11" s="95" t="s">
        <v>4254</v>
      </c>
      <c r="F11" s="96">
        <v>1.5200000000000001E-6</v>
      </c>
      <c r="G11" s="95" t="s">
        <v>4255</v>
      </c>
      <c r="H11" s="95">
        <v>2.2447E-4</v>
      </c>
    </row>
    <row r="12" spans="1:8" ht="15" x14ac:dyDescent="0.25">
      <c r="A12" s="93" t="s">
        <v>4256</v>
      </c>
      <c r="B12" s="94">
        <v>0.13900000000000001</v>
      </c>
      <c r="C12" s="94">
        <v>4.5999999999999999E-2</v>
      </c>
      <c r="D12" s="94">
        <v>3.0000000000000001E-3</v>
      </c>
      <c r="E12" s="95" t="s">
        <v>4257</v>
      </c>
      <c r="F12" s="95" t="s">
        <v>4230</v>
      </c>
      <c r="G12" s="95" t="s">
        <v>4258</v>
      </c>
      <c r="H12" s="95" t="s">
        <v>4230</v>
      </c>
    </row>
  </sheetData>
  <pageMargins left="0.7" right="0.7" top="0.75" bottom="0.75" header="0.3" footer="0.3"/>
  <pageSetup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selection activeCell="G15" sqref="G15"/>
    </sheetView>
  </sheetViews>
  <sheetFormatPr defaultColWidth="9.109375" defaultRowHeight="14.4" x14ac:dyDescent="0.3"/>
  <cols>
    <col min="1" max="1" width="25.109375" style="4" bestFit="1" customWidth="1"/>
    <col min="2" max="2" width="10.33203125" style="5" bestFit="1" customWidth="1"/>
    <col min="3" max="3" width="12.6640625" style="5" bestFit="1" customWidth="1"/>
    <col min="4" max="4" width="14.88671875" style="5" bestFit="1" customWidth="1"/>
    <col min="5" max="5" width="12.109375" style="5" bestFit="1" customWidth="1"/>
    <col min="6" max="6" width="12" style="5" bestFit="1" customWidth="1"/>
    <col min="7" max="7" width="21.44140625" style="5" bestFit="1" customWidth="1"/>
    <col min="8" max="8" width="9.109375" style="4"/>
    <col min="9" max="9" width="61" style="5" customWidth="1"/>
    <col min="10" max="10" width="7.109375" style="5" bestFit="1" customWidth="1"/>
    <col min="11" max="11" width="9.44140625" style="5" bestFit="1" customWidth="1"/>
    <col min="12" max="12" width="15.44140625" style="5" bestFit="1" customWidth="1"/>
    <col min="13" max="13" width="12.33203125" style="5" bestFit="1" customWidth="1"/>
    <col min="14" max="14" width="14.44140625" style="5" bestFit="1" customWidth="1"/>
    <col min="15" max="15" width="7" style="5" bestFit="1" customWidth="1"/>
    <col min="16" max="16384" width="9.109375" style="5"/>
  </cols>
  <sheetData>
    <row r="1" spans="1:12" ht="15" x14ac:dyDescent="0.25">
      <c r="A1" s="4" t="s">
        <v>3693</v>
      </c>
    </row>
    <row r="2" spans="1:12" s="4" customFormat="1" ht="15" x14ac:dyDescent="0.25">
      <c r="B2" s="15" t="s">
        <v>3672</v>
      </c>
      <c r="C2" s="15" t="s">
        <v>3673</v>
      </c>
      <c r="D2" s="15" t="s">
        <v>3674</v>
      </c>
      <c r="E2" s="15" t="s">
        <v>4977</v>
      </c>
      <c r="F2" s="15" t="s">
        <v>3576</v>
      </c>
      <c r="G2" s="15" t="s">
        <v>3581</v>
      </c>
    </row>
    <row r="3" spans="1:12" ht="15" x14ac:dyDescent="0.25">
      <c r="A3" s="4" t="s">
        <v>3676</v>
      </c>
      <c r="B3" s="13">
        <v>805</v>
      </c>
      <c r="C3" s="13">
        <v>3126</v>
      </c>
      <c r="D3" s="21">
        <v>0.30099999999999999</v>
      </c>
      <c r="E3" s="21">
        <v>0.27100000000000002</v>
      </c>
      <c r="F3" s="21">
        <v>1.1819999999999999</v>
      </c>
      <c r="G3" s="21">
        <v>8.9999999999999993E-3</v>
      </c>
    </row>
    <row r="4" spans="1:12" ht="15" x14ac:dyDescent="0.25">
      <c r="A4" s="4" t="s">
        <v>3677</v>
      </c>
      <c r="B4" s="14">
        <v>1353</v>
      </c>
      <c r="C4" s="14">
        <v>1014</v>
      </c>
      <c r="D4" s="21">
        <v>0.29600900000000002</v>
      </c>
      <c r="E4" s="21">
        <v>0.296844</v>
      </c>
      <c r="F4" s="6">
        <v>0.98578766250516903</v>
      </c>
      <c r="G4" s="14">
        <v>0.82559499999999997</v>
      </c>
    </row>
    <row r="5" spans="1:12" ht="15" x14ac:dyDescent="0.25">
      <c r="A5" s="4" t="s">
        <v>3678</v>
      </c>
      <c r="B5" s="14">
        <v>476</v>
      </c>
      <c r="C5" s="14">
        <v>1807</v>
      </c>
      <c r="D5" s="21">
        <v>0.298319</v>
      </c>
      <c r="E5" s="21">
        <v>0.276148</v>
      </c>
      <c r="F5" s="21">
        <v>1.11442</v>
      </c>
      <c r="G5" s="14">
        <v>0.24726699999999999</v>
      </c>
    </row>
    <row r="6" spans="1:12" ht="15" x14ac:dyDescent="0.25">
      <c r="A6" s="19" t="s">
        <v>4114</v>
      </c>
      <c r="B6" s="20">
        <v>139</v>
      </c>
      <c r="C6" s="20">
        <v>695</v>
      </c>
      <c r="D6" s="22">
        <v>0.29499999999999998</v>
      </c>
      <c r="E6" s="22">
        <v>0.24196999999999999</v>
      </c>
      <c r="F6" s="22">
        <v>1.3</v>
      </c>
      <c r="G6" s="30">
        <v>6.6925999999999999E-2</v>
      </c>
    </row>
    <row r="7" spans="1:12" ht="15" x14ac:dyDescent="0.25">
      <c r="A7" s="4" t="s">
        <v>4115</v>
      </c>
      <c r="B7" s="14">
        <f>SUM(B3:B6)</f>
        <v>2773</v>
      </c>
      <c r="C7" s="14">
        <f>SUM(C3:C6)</f>
        <v>6642</v>
      </c>
      <c r="D7" s="21">
        <f>AVERAGE(D3:D6)</f>
        <v>0.29758200000000001</v>
      </c>
      <c r="E7" s="21">
        <f>AVERAGE(E3:E6)</f>
        <v>0.27149050000000002</v>
      </c>
      <c r="F7" s="55">
        <v>1.107</v>
      </c>
      <c r="G7" s="55">
        <v>1.6060000000000001E-2</v>
      </c>
      <c r="J7" s="14"/>
    </row>
    <row r="8" spans="1:12" ht="15" x14ac:dyDescent="0.25">
      <c r="B8" s="14"/>
      <c r="C8" s="14"/>
      <c r="D8" s="14"/>
      <c r="E8" s="14"/>
      <c r="F8" s="14"/>
      <c r="G8" s="15"/>
      <c r="I8" s="14"/>
    </row>
    <row r="9" spans="1:12" s="4" customFormat="1" ht="15" x14ac:dyDescent="0.25">
      <c r="F9" s="35"/>
      <c r="G9" s="35"/>
      <c r="I9" s="3"/>
    </row>
    <row r="10" spans="1:12" ht="15" x14ac:dyDescent="0.25">
      <c r="B10" s="11"/>
      <c r="C10" s="11"/>
      <c r="D10" s="11"/>
      <c r="E10" s="11"/>
      <c r="F10" s="12"/>
      <c r="G10" s="12"/>
      <c r="H10" s="11"/>
      <c r="I10" s="62"/>
    </row>
    <row r="11" spans="1:12" s="4" customFormat="1" ht="15" x14ac:dyDescent="0.25">
      <c r="B11" s="15" t="s">
        <v>3672</v>
      </c>
      <c r="C11" s="15" t="s">
        <v>3673</v>
      </c>
      <c r="D11" s="15" t="s">
        <v>3674</v>
      </c>
      <c r="E11" s="15" t="s">
        <v>3689</v>
      </c>
      <c r="F11" s="15" t="s">
        <v>3576</v>
      </c>
      <c r="G11" s="15" t="s">
        <v>3581</v>
      </c>
      <c r="I11" s="62"/>
    </row>
    <row r="12" spans="1:12" ht="15" x14ac:dyDescent="0.25">
      <c r="A12" s="4" t="s">
        <v>3681</v>
      </c>
      <c r="B12" s="13">
        <v>296</v>
      </c>
      <c r="C12" s="13">
        <v>365</v>
      </c>
      <c r="D12" s="21">
        <v>0.221</v>
      </c>
      <c r="E12" s="21">
        <v>0.19315199999999999</v>
      </c>
      <c r="F12" s="21">
        <v>1.14782402750227</v>
      </c>
      <c r="G12" s="13">
        <v>0.345333</v>
      </c>
    </row>
    <row r="13" spans="1:12" ht="15" x14ac:dyDescent="0.25">
      <c r="A13" s="19" t="s">
        <v>3682</v>
      </c>
      <c r="B13" s="24">
        <v>2158</v>
      </c>
      <c r="C13" s="24">
        <v>603</v>
      </c>
      <c r="D13" s="22">
        <v>0.29799999999999999</v>
      </c>
      <c r="E13" s="22">
        <v>0.24199999999999999</v>
      </c>
      <c r="F13" s="22">
        <v>1.3</v>
      </c>
      <c r="G13" s="24">
        <v>1.8E-3</v>
      </c>
    </row>
    <row r="14" spans="1:12" ht="15" x14ac:dyDescent="0.25">
      <c r="A14" s="4" t="s">
        <v>3687</v>
      </c>
      <c r="B14" s="13">
        <v>2454</v>
      </c>
      <c r="C14" s="13">
        <f>SUM(C12:C13)</f>
        <v>968</v>
      </c>
      <c r="D14" s="21">
        <f>AVERAGE(D12:D13)</f>
        <v>0.25950000000000001</v>
      </c>
      <c r="E14" s="21">
        <f>AVERAGE(E12:E13)</f>
        <v>0.21757599999999999</v>
      </c>
      <c r="F14" s="21">
        <v>1.26</v>
      </c>
      <c r="G14" s="13">
        <v>1.794E-3</v>
      </c>
    </row>
    <row r="15" spans="1:12" ht="15" x14ac:dyDescent="0.25">
      <c r="B15" s="15"/>
      <c r="C15" s="15"/>
      <c r="D15" s="16"/>
      <c r="E15" s="16"/>
      <c r="F15" s="15"/>
      <c r="G15" s="15"/>
      <c r="H15" s="16"/>
      <c r="I15" s="16"/>
      <c r="K15" s="11"/>
      <c r="L15" s="11"/>
    </row>
    <row r="16" spans="1:12" ht="15" x14ac:dyDescent="0.25">
      <c r="B16" s="12"/>
      <c r="C16" s="12"/>
      <c r="D16" s="11"/>
      <c r="E16" s="11"/>
      <c r="F16" s="12"/>
      <c r="G16" s="12"/>
      <c r="H16" s="11"/>
      <c r="I16" s="11"/>
      <c r="K16" s="11"/>
      <c r="L16" s="11"/>
    </row>
    <row r="17" spans="1:27" s="4" customFormat="1" ht="15" x14ac:dyDescent="0.25">
      <c r="B17" s="15" t="s">
        <v>3672</v>
      </c>
      <c r="C17" s="15" t="s">
        <v>3673</v>
      </c>
      <c r="D17" s="15" t="s">
        <v>3674</v>
      </c>
      <c r="E17" s="15" t="s">
        <v>3690</v>
      </c>
      <c r="F17" s="15" t="s">
        <v>3576</v>
      </c>
      <c r="G17" s="15" t="s">
        <v>3581</v>
      </c>
    </row>
    <row r="18" spans="1:27" ht="15" x14ac:dyDescent="0.25">
      <c r="A18" s="4" t="s">
        <v>3683</v>
      </c>
      <c r="B18" s="13">
        <v>296</v>
      </c>
      <c r="C18" s="13">
        <v>2785</v>
      </c>
      <c r="D18" s="21">
        <v>0.22128400000000001</v>
      </c>
      <c r="E18" s="21">
        <v>0.22256999999999999</v>
      </c>
      <c r="F18" s="21">
        <v>0.93120260923067799</v>
      </c>
      <c r="G18" s="13">
        <v>0.50123499999999999</v>
      </c>
    </row>
    <row r="19" spans="1:27" ht="15" x14ac:dyDescent="0.25">
      <c r="A19" s="4" t="s">
        <v>3684</v>
      </c>
      <c r="B19" s="13">
        <v>2158</v>
      </c>
      <c r="C19" s="13">
        <v>2599</v>
      </c>
      <c r="D19" s="21">
        <v>0.29799999999999999</v>
      </c>
      <c r="E19" s="21">
        <v>0.33718100000000001</v>
      </c>
      <c r="F19" s="21">
        <v>0.79300000000000004</v>
      </c>
      <c r="G19" s="17">
        <v>5.84E-6</v>
      </c>
    </row>
    <row r="20" spans="1:27" ht="15" x14ac:dyDescent="0.25">
      <c r="A20" s="4" t="s">
        <v>3685</v>
      </c>
      <c r="B20" s="18">
        <v>97</v>
      </c>
      <c r="C20" s="18">
        <v>2098</v>
      </c>
      <c r="D20" s="23">
        <v>0.29768</v>
      </c>
      <c r="E20" s="23">
        <v>0.34456599999999998</v>
      </c>
      <c r="F20" s="21">
        <v>0.806253</v>
      </c>
      <c r="G20" s="13">
        <v>0.16633300000000001</v>
      </c>
    </row>
    <row r="21" spans="1:27" ht="15" x14ac:dyDescent="0.25">
      <c r="A21" s="4" t="s">
        <v>3686</v>
      </c>
      <c r="B21" s="18">
        <v>89</v>
      </c>
      <c r="C21" s="18">
        <v>2218</v>
      </c>
      <c r="D21" s="23">
        <v>0.26404499999999997</v>
      </c>
      <c r="E21" s="23">
        <v>0.33895399999999998</v>
      </c>
      <c r="F21" s="21">
        <v>0.69970900000000003</v>
      </c>
      <c r="G21" s="13">
        <v>2.8702100000000001E-2</v>
      </c>
    </row>
    <row r="22" spans="1:27" ht="15" x14ac:dyDescent="0.25">
      <c r="A22" s="19" t="s">
        <v>3692</v>
      </c>
      <c r="B22" s="25">
        <v>139</v>
      </c>
      <c r="C22" s="25">
        <v>695</v>
      </c>
      <c r="D22" s="22">
        <v>0.29499999999999998</v>
      </c>
      <c r="E22" s="26">
        <v>0.34</v>
      </c>
      <c r="F22" s="22">
        <v>0.78100000000000003</v>
      </c>
      <c r="G22" s="24">
        <v>0.10056</v>
      </c>
    </row>
    <row r="23" spans="1:27" ht="15" x14ac:dyDescent="0.25">
      <c r="A23" s="4" t="s">
        <v>3688</v>
      </c>
      <c r="B23" s="5">
        <f>SUM(B18:B22)</f>
        <v>2779</v>
      </c>
      <c r="C23" s="5">
        <f>SUM(C18:C22)</f>
        <v>10395</v>
      </c>
      <c r="D23" s="23">
        <f>AVERAGE(D18:D22)</f>
        <v>0.27520179999999994</v>
      </c>
      <c r="E23" s="23">
        <f>AVERAGE(E18:E22)</f>
        <v>0.3166542</v>
      </c>
      <c r="F23" s="13">
        <v>0.80700000000000005</v>
      </c>
      <c r="G23" s="17">
        <v>4.0200000000000003E-7</v>
      </c>
    </row>
    <row r="24" spans="1:27" ht="15" x14ac:dyDescent="0.25">
      <c r="B24" s="16"/>
      <c r="C24" s="16"/>
      <c r="D24" s="16"/>
      <c r="E24" s="16"/>
      <c r="F24" s="16"/>
      <c r="G24" s="16"/>
      <c r="H24" s="16"/>
      <c r="I24" s="16"/>
      <c r="M24" s="11"/>
      <c r="N24" s="11"/>
      <c r="O24" s="11"/>
      <c r="P24" s="11"/>
      <c r="Q24" s="11"/>
      <c r="R24" s="11"/>
      <c r="S24" s="11"/>
      <c r="T24" s="11"/>
      <c r="U24" s="11"/>
      <c r="V24" s="11"/>
      <c r="W24" s="11"/>
      <c r="X24" s="11"/>
      <c r="Y24" s="11"/>
      <c r="Z24" s="11"/>
      <c r="AA24" s="11"/>
    </row>
    <row r="25" spans="1:27" ht="15.75" thickBot="1" x14ac:dyDescent="0.3">
      <c r="B25" s="11"/>
      <c r="C25" s="11"/>
      <c r="D25" s="11"/>
      <c r="E25" s="11"/>
      <c r="F25" s="11"/>
      <c r="G25" s="11"/>
      <c r="H25" s="11"/>
      <c r="I25" s="11"/>
    </row>
    <row r="26" spans="1:27" ht="15" x14ac:dyDescent="0.25">
      <c r="A26" s="108" t="s">
        <v>4211</v>
      </c>
      <c r="B26" s="109"/>
      <c r="C26" s="109"/>
      <c r="D26" s="109"/>
      <c r="E26" s="109"/>
      <c r="F26" s="109"/>
      <c r="G26" s="110"/>
      <c r="H26" s="5"/>
    </row>
    <row r="27" spans="1:27" ht="15" x14ac:dyDescent="0.25">
      <c r="A27" s="45"/>
      <c r="B27" s="15" t="s">
        <v>3672</v>
      </c>
      <c r="C27" s="15" t="s">
        <v>3673</v>
      </c>
      <c r="D27" s="15" t="s">
        <v>3674</v>
      </c>
      <c r="E27" s="15" t="s">
        <v>3675</v>
      </c>
      <c r="F27" s="15" t="s">
        <v>3576</v>
      </c>
      <c r="G27" s="111" t="s">
        <v>3581</v>
      </c>
      <c r="H27" s="5"/>
    </row>
    <row r="28" spans="1:27" x14ac:dyDescent="0.3">
      <c r="A28" s="112" t="s">
        <v>4296</v>
      </c>
      <c r="B28" s="63">
        <v>476</v>
      </c>
      <c r="C28" s="61" t="s">
        <v>4295</v>
      </c>
      <c r="D28" s="63">
        <v>0.3</v>
      </c>
      <c r="E28" s="63">
        <v>0.26</v>
      </c>
      <c r="F28" s="63">
        <v>1.18</v>
      </c>
      <c r="G28" s="113">
        <v>1.7000000000000001E-2</v>
      </c>
      <c r="H28" s="16"/>
      <c r="I28" s="11"/>
    </row>
    <row r="29" spans="1:27" x14ac:dyDescent="0.3">
      <c r="A29" s="112"/>
      <c r="G29" s="73"/>
    </row>
    <row r="30" spans="1:27" ht="28.8" x14ac:dyDescent="0.3">
      <c r="A30" s="114" t="s">
        <v>4213</v>
      </c>
      <c r="B30" s="14">
        <v>884</v>
      </c>
      <c r="C30" s="5">
        <v>3126</v>
      </c>
      <c r="D30" s="5">
        <v>0.31</v>
      </c>
      <c r="E30" s="5">
        <v>0.27</v>
      </c>
      <c r="F30" s="5">
        <v>1.2</v>
      </c>
      <c r="G30" s="73">
        <v>3.8E-3</v>
      </c>
    </row>
    <row r="31" spans="1:27" ht="15" thickBot="1" x14ac:dyDescent="0.35">
      <c r="A31" s="115" t="s">
        <v>4212</v>
      </c>
      <c r="B31" s="116">
        <v>884</v>
      </c>
      <c r="C31" s="77">
        <v>2618</v>
      </c>
      <c r="D31" s="77">
        <v>0.31</v>
      </c>
      <c r="E31" s="77">
        <v>0.26</v>
      </c>
      <c r="F31" s="77">
        <v>1.28</v>
      </c>
      <c r="G31" s="78">
        <v>1E-4</v>
      </c>
    </row>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sqref="A1:XFD1048576"/>
    </sheetView>
  </sheetViews>
  <sheetFormatPr defaultColWidth="8.88671875" defaultRowHeight="14.4" x14ac:dyDescent="0.3"/>
  <cols>
    <col min="1" max="1" width="21" style="122" bestFit="1" customWidth="1"/>
    <col min="2" max="2" width="34.88671875" style="122" bestFit="1" customWidth="1"/>
    <col min="3" max="3" width="33.109375" style="122" bestFit="1" customWidth="1"/>
    <col min="4" max="4" width="24.6640625" style="122" bestFit="1" customWidth="1"/>
    <col min="5" max="5" width="23.109375" style="122" bestFit="1" customWidth="1"/>
    <col min="6" max="16384" width="8.88671875" style="122"/>
  </cols>
  <sheetData>
    <row r="1" spans="1:9" ht="15.75" thickBot="1" x14ac:dyDescent="0.3">
      <c r="A1" s="119" t="s">
        <v>3671</v>
      </c>
      <c r="B1" s="120"/>
      <c r="C1" s="120"/>
      <c r="D1" s="120"/>
      <c r="E1" s="120" t="s">
        <v>3670</v>
      </c>
      <c r="F1" s="120">
        <f>SUM(F3:F5)</f>
        <v>2634</v>
      </c>
      <c r="G1" s="120">
        <f>SUM(G3:G5)</f>
        <v>5947</v>
      </c>
      <c r="H1" s="120"/>
      <c r="I1" s="121">
        <v>7868002</v>
      </c>
    </row>
    <row r="2" spans="1:9" ht="15" x14ac:dyDescent="0.25">
      <c r="A2" s="123" t="s">
        <v>3650</v>
      </c>
      <c r="B2" s="123" t="s">
        <v>3651</v>
      </c>
      <c r="C2" s="123" t="s">
        <v>3652</v>
      </c>
      <c r="D2" s="123" t="s">
        <v>3653</v>
      </c>
      <c r="E2" s="123" t="s">
        <v>3654</v>
      </c>
      <c r="F2" s="124" t="s">
        <v>3667</v>
      </c>
      <c r="G2" s="124" t="s">
        <v>3700</v>
      </c>
      <c r="I2" s="124" t="s">
        <v>4116</v>
      </c>
    </row>
    <row r="3" spans="1:9" ht="15" x14ac:dyDescent="0.25">
      <c r="A3" s="122" t="s">
        <v>3695</v>
      </c>
      <c r="B3" s="125" t="s">
        <v>4966</v>
      </c>
      <c r="C3" s="126">
        <v>575268</v>
      </c>
      <c r="D3" s="125" t="s">
        <v>4967</v>
      </c>
      <c r="E3" s="126">
        <v>7131633</v>
      </c>
      <c r="F3" s="127">
        <v>805</v>
      </c>
      <c r="G3" s="127">
        <v>3126</v>
      </c>
      <c r="I3" s="128">
        <f>SUM(C3,E3)</f>
        <v>7706901</v>
      </c>
    </row>
    <row r="4" spans="1:9" ht="15" x14ac:dyDescent="0.25">
      <c r="A4" s="122" t="s">
        <v>3697</v>
      </c>
      <c r="B4" s="125" t="s">
        <v>3696</v>
      </c>
      <c r="C4" s="126">
        <v>5397740</v>
      </c>
      <c r="D4" s="125" t="s">
        <v>3662</v>
      </c>
      <c r="E4" s="126">
        <v>0</v>
      </c>
      <c r="F4" s="122">
        <v>1353</v>
      </c>
      <c r="G4" s="122">
        <v>1014</v>
      </c>
      <c r="I4" s="122">
        <f>SUM(C4,E4)</f>
        <v>5397740</v>
      </c>
    </row>
    <row r="5" spans="1:9" ht="15" x14ac:dyDescent="0.25">
      <c r="A5" s="122" t="s">
        <v>3699</v>
      </c>
      <c r="B5" s="125" t="s">
        <v>3662</v>
      </c>
      <c r="C5" s="126">
        <v>0</v>
      </c>
      <c r="D5" s="125" t="s">
        <v>3698</v>
      </c>
      <c r="E5" s="126">
        <v>5271474</v>
      </c>
      <c r="F5" s="122">
        <v>476</v>
      </c>
      <c r="G5" s="122">
        <v>1807</v>
      </c>
      <c r="I5" s="128">
        <f t="shared" ref="I5:I17" si="0">SUM(C5,E5)</f>
        <v>5271474</v>
      </c>
    </row>
    <row r="6" spans="1:9" ht="15.75" thickBot="1" x14ac:dyDescent="0.3">
      <c r="I6" s="128"/>
    </row>
    <row r="7" spans="1:9" ht="15.75" thickBot="1" x14ac:dyDescent="0.3">
      <c r="A7" s="119" t="s">
        <v>3649</v>
      </c>
      <c r="B7" s="120"/>
      <c r="C7" s="120"/>
      <c r="D7" s="120"/>
      <c r="E7" s="120" t="s">
        <v>3670</v>
      </c>
      <c r="F7" s="120">
        <f>SUM(F9:F10)</f>
        <v>2454</v>
      </c>
      <c r="G7" s="120">
        <f>SUM(G9:G10)</f>
        <v>968</v>
      </c>
      <c r="H7" s="120"/>
      <c r="I7" s="121">
        <v>8328843</v>
      </c>
    </row>
    <row r="8" spans="1:9" s="124" customFormat="1" ht="15" x14ac:dyDescent="0.25">
      <c r="A8" s="123" t="s">
        <v>3650</v>
      </c>
      <c r="B8" s="123" t="s">
        <v>3651</v>
      </c>
      <c r="C8" s="123" t="s">
        <v>3652</v>
      </c>
      <c r="D8" s="123" t="s">
        <v>3653</v>
      </c>
      <c r="E8" s="123" t="s">
        <v>3654</v>
      </c>
      <c r="F8" s="124" t="s">
        <v>3667</v>
      </c>
      <c r="G8" s="124" t="s">
        <v>3668</v>
      </c>
      <c r="I8" s="124" t="s">
        <v>4116</v>
      </c>
    </row>
    <row r="9" spans="1:9" ht="15" x14ac:dyDescent="0.25">
      <c r="A9" s="125" t="s">
        <v>3657</v>
      </c>
      <c r="B9" s="125" t="s">
        <v>4968</v>
      </c>
      <c r="C9" s="126">
        <v>575963</v>
      </c>
      <c r="D9" s="125" t="s">
        <v>4969</v>
      </c>
      <c r="E9" s="126">
        <v>7137816</v>
      </c>
      <c r="F9" s="122">
        <v>2158</v>
      </c>
      <c r="G9" s="122">
        <v>603</v>
      </c>
      <c r="I9" s="122">
        <f t="shared" si="0"/>
        <v>7713779</v>
      </c>
    </row>
    <row r="10" spans="1:9" ht="15" x14ac:dyDescent="0.25">
      <c r="A10" s="125" t="s">
        <v>3658</v>
      </c>
      <c r="B10" s="125" t="s">
        <v>3655</v>
      </c>
      <c r="C10" s="126">
        <v>254991</v>
      </c>
      <c r="D10" s="125" t="s">
        <v>3656</v>
      </c>
      <c r="E10" s="126">
        <v>7607304</v>
      </c>
      <c r="F10" s="122">
        <v>296</v>
      </c>
      <c r="G10" s="122">
        <v>365</v>
      </c>
      <c r="I10" s="128">
        <f t="shared" si="0"/>
        <v>7862295</v>
      </c>
    </row>
    <row r="11" spans="1:9" ht="15.75" thickBot="1" x14ac:dyDescent="0.3"/>
    <row r="12" spans="1:9" ht="15.75" thickBot="1" x14ac:dyDescent="0.3">
      <c r="A12" s="119" t="s">
        <v>3659</v>
      </c>
      <c r="B12" s="120"/>
      <c r="C12" s="120"/>
      <c r="D12" s="120"/>
      <c r="E12" s="120" t="s">
        <v>3670</v>
      </c>
      <c r="F12" s="120">
        <f>SUM(F14:F18)</f>
        <v>2779</v>
      </c>
      <c r="G12" s="120">
        <f>SUM(G14:G18)</f>
        <v>10396</v>
      </c>
      <c r="H12" s="120"/>
      <c r="I12" s="129">
        <v>8465706</v>
      </c>
    </row>
    <row r="13" spans="1:9" ht="15" x14ac:dyDescent="0.25">
      <c r="A13" s="123" t="s">
        <v>3650</v>
      </c>
      <c r="B13" s="123" t="s">
        <v>3651</v>
      </c>
      <c r="C13" s="123" t="s">
        <v>3652</v>
      </c>
      <c r="D13" s="123" t="s">
        <v>3653</v>
      </c>
      <c r="E13" s="123" t="s">
        <v>3654</v>
      </c>
      <c r="F13" s="124" t="s">
        <v>3667</v>
      </c>
      <c r="G13" s="123" t="s">
        <v>3669</v>
      </c>
      <c r="I13" s="124" t="s">
        <v>4116</v>
      </c>
    </row>
    <row r="14" spans="1:9" ht="15" x14ac:dyDescent="0.25">
      <c r="A14" s="125" t="s">
        <v>3657</v>
      </c>
      <c r="B14" s="125" t="s">
        <v>4970</v>
      </c>
      <c r="C14" s="126">
        <v>575855</v>
      </c>
      <c r="D14" s="125" t="s">
        <v>4971</v>
      </c>
      <c r="E14" s="126">
        <v>7142626</v>
      </c>
      <c r="F14" s="122">
        <v>2158</v>
      </c>
      <c r="G14" s="122">
        <v>2599</v>
      </c>
      <c r="I14" s="128">
        <f t="shared" si="0"/>
        <v>7718481</v>
      </c>
    </row>
    <row r="15" spans="1:9" ht="15" x14ac:dyDescent="0.25">
      <c r="A15" s="125" t="s">
        <v>3658</v>
      </c>
      <c r="B15" s="125" t="s">
        <v>3660</v>
      </c>
      <c r="C15" s="126">
        <v>255224</v>
      </c>
      <c r="D15" s="125" t="s">
        <v>3661</v>
      </c>
      <c r="E15" s="126">
        <v>7614587</v>
      </c>
      <c r="F15" s="122">
        <v>296</v>
      </c>
      <c r="G15" s="122">
        <v>2786</v>
      </c>
      <c r="I15" s="122">
        <f t="shared" si="0"/>
        <v>7869811</v>
      </c>
    </row>
    <row r="16" spans="1:9" ht="15" x14ac:dyDescent="0.25">
      <c r="A16" s="125" t="s">
        <v>3665</v>
      </c>
      <c r="B16" s="125" t="s">
        <v>3662</v>
      </c>
      <c r="C16" s="126">
        <v>0</v>
      </c>
      <c r="D16" s="125" t="s">
        <v>3663</v>
      </c>
      <c r="E16" s="126">
        <v>5386729</v>
      </c>
      <c r="F16" s="122">
        <v>97</v>
      </c>
      <c r="G16" s="122">
        <v>2098</v>
      </c>
      <c r="I16" s="128">
        <f t="shared" si="0"/>
        <v>5386729</v>
      </c>
    </row>
    <row r="17" spans="1:9" ht="15" x14ac:dyDescent="0.25">
      <c r="A17" s="125" t="s">
        <v>3666</v>
      </c>
      <c r="B17" s="125" t="s">
        <v>3662</v>
      </c>
      <c r="C17" s="126">
        <v>0</v>
      </c>
      <c r="D17" s="125" t="s">
        <v>3664</v>
      </c>
      <c r="E17" s="126">
        <v>5383813</v>
      </c>
      <c r="F17" s="122">
        <v>89</v>
      </c>
      <c r="G17" s="122">
        <v>2218</v>
      </c>
      <c r="I17" s="122">
        <f t="shared" si="0"/>
        <v>5383813</v>
      </c>
    </row>
    <row r="18" spans="1:9" ht="15" x14ac:dyDescent="0.25">
      <c r="A18" s="125" t="s">
        <v>26</v>
      </c>
      <c r="B18" s="122">
        <v>1</v>
      </c>
      <c r="C18" s="122">
        <v>0</v>
      </c>
      <c r="D18" s="122">
        <v>1.0242</v>
      </c>
      <c r="E18" s="122">
        <v>5546184</v>
      </c>
      <c r="F18" s="122">
        <v>139</v>
      </c>
      <c r="G18" s="122">
        <v>695</v>
      </c>
      <c r="I18" s="122">
        <v>5546184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2" sqref="B2:F2"/>
    </sheetView>
  </sheetViews>
  <sheetFormatPr defaultColWidth="8.88671875" defaultRowHeight="14.4" x14ac:dyDescent="0.3"/>
  <cols>
    <col min="1" max="1" width="10.6640625" customWidth="1"/>
  </cols>
  <sheetData>
    <row r="1" spans="1:7" ht="16.5" thickBot="1" x14ac:dyDescent="0.3">
      <c r="B1" s="175"/>
      <c r="C1" s="175"/>
      <c r="D1" s="175"/>
      <c r="E1" s="175"/>
      <c r="F1" s="175"/>
      <c r="G1" s="66"/>
    </row>
    <row r="2" spans="1:7" ht="16.5" thickBot="1" x14ac:dyDescent="0.3">
      <c r="A2" s="67" t="s">
        <v>5</v>
      </c>
      <c r="B2" s="176" t="s">
        <v>4305</v>
      </c>
      <c r="C2" s="176"/>
      <c r="D2" s="176"/>
      <c r="E2" s="176"/>
      <c r="F2" s="177"/>
    </row>
    <row r="3" spans="1:7" ht="16.5" thickBot="1" x14ac:dyDescent="0.3">
      <c r="A3" s="69" t="s">
        <v>4218</v>
      </c>
      <c r="B3" s="70">
        <v>1.1000000000000001</v>
      </c>
      <c r="C3" s="70">
        <v>1.2</v>
      </c>
      <c r="D3" s="70">
        <v>1.3</v>
      </c>
      <c r="E3" s="70">
        <v>1.4</v>
      </c>
      <c r="F3" s="71">
        <v>1.5</v>
      </c>
      <c r="G3" s="68" t="s">
        <v>3576</v>
      </c>
    </row>
    <row r="4" spans="1:7" ht="15.75" x14ac:dyDescent="0.25">
      <c r="A4" s="72">
        <v>0.1</v>
      </c>
      <c r="B4" s="5">
        <v>0</v>
      </c>
      <c r="C4" s="5">
        <v>1.7000000000000001E-2</v>
      </c>
      <c r="D4" s="5">
        <v>0.254</v>
      </c>
      <c r="E4" s="5">
        <v>0.75800000000000001</v>
      </c>
      <c r="F4" s="73">
        <v>0.97599999999999998</v>
      </c>
      <c r="G4" s="68"/>
    </row>
    <row r="5" spans="1:7" ht="15.75" x14ac:dyDescent="0.25">
      <c r="A5" s="72">
        <v>0.2</v>
      </c>
      <c r="B5" s="5">
        <v>1E-3</v>
      </c>
      <c r="C5" s="5">
        <v>0.13</v>
      </c>
      <c r="D5" s="5">
        <v>0.76400000000000001</v>
      </c>
      <c r="E5" s="5">
        <v>0.99199999999999999</v>
      </c>
      <c r="F5" s="73">
        <v>1</v>
      </c>
      <c r="G5" s="68"/>
    </row>
    <row r="6" spans="1:7" ht="15.75" x14ac:dyDescent="0.25">
      <c r="A6" s="72">
        <v>0.3</v>
      </c>
      <c r="B6" s="5">
        <v>2E-3</v>
      </c>
      <c r="C6" s="5">
        <v>0.27</v>
      </c>
      <c r="D6" s="5">
        <v>0.91700000000000004</v>
      </c>
      <c r="E6" s="5">
        <v>0.999</v>
      </c>
      <c r="F6" s="73">
        <v>1</v>
      </c>
      <c r="G6" s="68"/>
    </row>
    <row r="7" spans="1:7" ht="15.75" x14ac:dyDescent="0.25">
      <c r="A7" s="72">
        <v>0.4</v>
      </c>
      <c r="B7" s="5">
        <v>3.0000000000000001E-3</v>
      </c>
      <c r="C7" s="5">
        <v>0.34599999999999997</v>
      </c>
      <c r="D7" s="5">
        <v>0.94799999999999995</v>
      </c>
      <c r="E7" s="5">
        <v>1</v>
      </c>
      <c r="F7" s="73">
        <v>1</v>
      </c>
      <c r="G7" s="68"/>
    </row>
    <row r="8" spans="1:7" ht="16.5" thickBot="1" x14ac:dyDescent="0.3">
      <c r="A8" s="72">
        <v>0.5</v>
      </c>
      <c r="B8" s="5">
        <v>3.0000000000000001E-3</v>
      </c>
      <c r="C8" s="5">
        <v>0.34200000000000003</v>
      </c>
      <c r="D8" s="5">
        <v>0.93899999999999995</v>
      </c>
      <c r="E8" s="5">
        <v>0.999</v>
      </c>
      <c r="F8" s="73">
        <v>1</v>
      </c>
      <c r="G8" s="74"/>
    </row>
    <row r="9" spans="1:7" ht="16.5" thickBot="1" x14ac:dyDescent="0.3">
      <c r="A9" s="67" t="s">
        <v>4219</v>
      </c>
      <c r="B9" s="178" t="s">
        <v>4220</v>
      </c>
      <c r="C9" s="178"/>
      <c r="D9" s="178"/>
      <c r="E9" s="178"/>
      <c r="F9" s="179"/>
      <c r="G9" s="74"/>
    </row>
    <row r="10" spans="1:7" ht="16.5" thickBot="1" x14ac:dyDescent="0.3">
      <c r="A10" s="69"/>
      <c r="B10" s="75">
        <v>1.1000000000000001</v>
      </c>
      <c r="C10" s="70">
        <v>1.2</v>
      </c>
      <c r="D10" s="70">
        <v>1.3</v>
      </c>
      <c r="E10" s="70">
        <v>1.4</v>
      </c>
      <c r="F10" s="71">
        <v>1.5</v>
      </c>
      <c r="G10" s="74"/>
    </row>
    <row r="11" spans="1:7" ht="15.75" x14ac:dyDescent="0.25">
      <c r="A11" s="72">
        <v>0.1</v>
      </c>
      <c r="B11" s="5">
        <v>0</v>
      </c>
      <c r="C11" s="5">
        <v>1.7000000000000001E-2</v>
      </c>
      <c r="D11" s="5">
        <v>0.253</v>
      </c>
      <c r="E11" s="5">
        <v>0.75800000000000001</v>
      </c>
      <c r="F11" s="73">
        <v>0.97599999999999998</v>
      </c>
      <c r="G11" s="74"/>
    </row>
    <row r="12" spans="1:7" ht="15.75" x14ac:dyDescent="0.25">
      <c r="A12" s="72">
        <v>0.2</v>
      </c>
      <c r="B12" s="5">
        <v>1E-3</v>
      </c>
      <c r="C12" s="5">
        <v>0.129</v>
      </c>
      <c r="D12" s="5">
        <v>0.76300000000000001</v>
      </c>
      <c r="E12" s="5">
        <v>0.99199999999999999</v>
      </c>
      <c r="F12" s="73">
        <v>1</v>
      </c>
      <c r="G12" s="74"/>
    </row>
    <row r="13" spans="1:7" ht="15.75" x14ac:dyDescent="0.25">
      <c r="A13" s="72">
        <v>0.3</v>
      </c>
      <c r="B13" s="5">
        <v>2E-3</v>
      </c>
      <c r="C13" s="5">
        <v>0.27</v>
      </c>
      <c r="D13" s="5">
        <v>0.91700000000000004</v>
      </c>
      <c r="E13" s="5">
        <v>0.999</v>
      </c>
      <c r="F13" s="73">
        <v>1</v>
      </c>
      <c r="G13" s="74"/>
    </row>
    <row r="14" spans="1:7" ht="15.75" x14ac:dyDescent="0.25">
      <c r="A14" s="72">
        <v>0.4</v>
      </c>
      <c r="B14" s="5">
        <v>3.0000000000000001E-3</v>
      </c>
      <c r="C14" s="5">
        <v>0.34599999999999997</v>
      </c>
      <c r="D14" s="5">
        <v>0.94799999999999995</v>
      </c>
      <c r="E14" s="5">
        <v>1</v>
      </c>
      <c r="F14" s="73">
        <v>1</v>
      </c>
      <c r="G14" s="74"/>
    </row>
    <row r="15" spans="1:7" ht="16.5" thickBot="1" x14ac:dyDescent="0.3">
      <c r="A15" s="76">
        <v>0.5</v>
      </c>
      <c r="B15" s="5">
        <v>3.0000000000000001E-3</v>
      </c>
      <c r="C15" s="5">
        <v>0.34200000000000003</v>
      </c>
      <c r="D15" s="5">
        <v>0.93899999999999995</v>
      </c>
      <c r="E15" s="5">
        <v>0.999</v>
      </c>
      <c r="F15" s="73">
        <v>1</v>
      </c>
      <c r="G15" s="74"/>
    </row>
    <row r="16" spans="1:7" ht="16.5" thickBot="1" x14ac:dyDescent="0.3">
      <c r="A16" s="67" t="s">
        <v>4143</v>
      </c>
      <c r="B16" s="178" t="s">
        <v>4221</v>
      </c>
      <c r="C16" s="178"/>
      <c r="D16" s="178"/>
      <c r="E16" s="178"/>
      <c r="F16" s="179"/>
      <c r="G16" s="74"/>
    </row>
    <row r="17" spans="1:7" ht="16.5" thickBot="1" x14ac:dyDescent="0.3">
      <c r="A17" s="69"/>
      <c r="B17" s="75">
        <v>1.1000000000000001</v>
      </c>
      <c r="C17" s="70">
        <v>1.2</v>
      </c>
      <c r="D17" s="70">
        <v>1.3</v>
      </c>
      <c r="E17" s="70">
        <v>1.4</v>
      </c>
      <c r="F17" s="71">
        <v>1.5</v>
      </c>
      <c r="G17" s="74"/>
    </row>
    <row r="18" spans="1:7" ht="15.75" x14ac:dyDescent="0.25">
      <c r="A18" s="72">
        <v>0.1</v>
      </c>
      <c r="B18" s="5">
        <v>0</v>
      </c>
      <c r="C18" s="5">
        <v>1.7000000000000001E-2</v>
      </c>
      <c r="D18" s="5">
        <v>0.253</v>
      </c>
      <c r="E18" s="5">
        <v>0.75800000000000001</v>
      </c>
      <c r="F18" s="73">
        <v>0.97599999999999998</v>
      </c>
      <c r="G18" s="74"/>
    </row>
    <row r="19" spans="1:7" ht="15.75" x14ac:dyDescent="0.25">
      <c r="A19" s="72">
        <v>0.2</v>
      </c>
      <c r="B19" s="5">
        <v>1E-3</v>
      </c>
      <c r="C19" s="5">
        <v>0.17399999999999999</v>
      </c>
      <c r="D19" s="5">
        <v>0.84</v>
      </c>
      <c r="E19" s="5">
        <v>0.997</v>
      </c>
      <c r="F19" s="73">
        <v>1</v>
      </c>
      <c r="G19" s="74"/>
    </row>
    <row r="20" spans="1:7" ht="15.75" x14ac:dyDescent="0.25">
      <c r="A20" s="72">
        <v>0.3</v>
      </c>
      <c r="B20" s="5">
        <v>3.0000000000000001E-3</v>
      </c>
      <c r="C20" s="5">
        <v>0.34499999999999997</v>
      </c>
      <c r="D20" s="5">
        <v>0.95399999999999996</v>
      </c>
      <c r="E20" s="5">
        <v>1</v>
      </c>
      <c r="F20" s="73">
        <v>1</v>
      </c>
      <c r="G20" s="74"/>
    </row>
    <row r="21" spans="1:7" ht="15.75" x14ac:dyDescent="0.25">
      <c r="A21" s="72">
        <v>0.4</v>
      </c>
      <c r="B21" s="5">
        <v>5.0000000000000001E-3</v>
      </c>
      <c r="C21" s="5">
        <v>0.43</v>
      </c>
      <c r="D21" s="5">
        <v>0.97399999999999998</v>
      </c>
      <c r="E21" s="5">
        <v>1</v>
      </c>
      <c r="F21" s="73">
        <v>1</v>
      </c>
      <c r="G21" s="74"/>
    </row>
    <row r="22" spans="1:7" ht="16.5" thickBot="1" x14ac:dyDescent="0.3">
      <c r="A22" s="76">
        <v>0.5</v>
      </c>
      <c r="B22" s="77">
        <v>5.0000000000000001E-3</v>
      </c>
      <c r="C22" s="77">
        <v>0.42599999999999999</v>
      </c>
      <c r="D22" s="77">
        <v>0.96799999999999997</v>
      </c>
      <c r="E22" s="77">
        <v>1</v>
      </c>
      <c r="F22" s="78">
        <v>1</v>
      </c>
      <c r="G22" s="74"/>
    </row>
    <row r="24" spans="1:7" ht="15" x14ac:dyDescent="0.25">
      <c r="A24" s="5" t="s">
        <v>4293</v>
      </c>
    </row>
  </sheetData>
  <mergeCells count="4">
    <mergeCell ref="B1:F1"/>
    <mergeCell ref="B2:F2"/>
    <mergeCell ref="B9:F9"/>
    <mergeCell ref="B16:F16"/>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5"/>
  <sheetViews>
    <sheetView workbookViewId="0">
      <selection activeCell="B2" sqref="B2"/>
    </sheetView>
  </sheetViews>
  <sheetFormatPr defaultColWidth="8.88671875" defaultRowHeight="14.4" x14ac:dyDescent="0.3"/>
  <cols>
    <col min="1" max="1" width="22" customWidth="1"/>
    <col min="2" max="3" width="32.109375" customWidth="1"/>
    <col min="4" max="4" width="22" bestFit="1" customWidth="1"/>
    <col min="5" max="5" width="62.6640625" customWidth="1"/>
    <col min="6" max="6" width="101.6640625" bestFit="1" customWidth="1"/>
  </cols>
  <sheetData>
    <row r="1" spans="1:4" s="2" customFormat="1" ht="15" x14ac:dyDescent="0.25">
      <c r="A1" s="1" t="s">
        <v>161</v>
      </c>
      <c r="B1" s="1" t="s">
        <v>162</v>
      </c>
      <c r="C1" s="1" t="s">
        <v>36</v>
      </c>
      <c r="D1" s="1" t="s">
        <v>40</v>
      </c>
    </row>
    <row r="2" spans="1:4" ht="15" x14ac:dyDescent="0.25">
      <c r="A2" s="3" t="s">
        <v>163</v>
      </c>
      <c r="B2" s="3" t="s">
        <v>164</v>
      </c>
      <c r="C2" s="3" t="s">
        <v>165</v>
      </c>
      <c r="D2" s="3" t="s">
        <v>50</v>
      </c>
    </row>
    <row r="3" spans="1:4" ht="15" x14ac:dyDescent="0.25">
      <c r="A3" s="3" t="s">
        <v>166</v>
      </c>
      <c r="B3" s="3" t="s">
        <v>167</v>
      </c>
      <c r="C3" s="3" t="s">
        <v>168</v>
      </c>
      <c r="D3" s="3" t="s">
        <v>50</v>
      </c>
    </row>
    <row r="4" spans="1:4" ht="15" x14ac:dyDescent="0.25">
      <c r="A4" s="3" t="s">
        <v>169</v>
      </c>
      <c r="B4" s="3" t="s">
        <v>170</v>
      </c>
      <c r="C4" s="3" t="s">
        <v>171</v>
      </c>
      <c r="D4" s="3" t="s">
        <v>50</v>
      </c>
    </row>
    <row r="5" spans="1:4" ht="15" x14ac:dyDescent="0.25">
      <c r="A5" s="3" t="s">
        <v>172</v>
      </c>
      <c r="B5" s="3" t="s">
        <v>172</v>
      </c>
      <c r="C5" s="3" t="s">
        <v>173</v>
      </c>
      <c r="D5" s="3" t="s">
        <v>50</v>
      </c>
    </row>
    <row r="6" spans="1:4" ht="15" x14ac:dyDescent="0.25">
      <c r="A6" s="3" t="s">
        <v>174</v>
      </c>
      <c r="B6" s="3" t="s">
        <v>175</v>
      </c>
      <c r="C6" s="3" t="s">
        <v>176</v>
      </c>
      <c r="D6" s="3" t="s">
        <v>50</v>
      </c>
    </row>
    <row r="7" spans="1:4" ht="15" x14ac:dyDescent="0.25">
      <c r="A7" s="3" t="s">
        <v>177</v>
      </c>
      <c r="B7" s="3" t="s">
        <v>178</v>
      </c>
      <c r="C7" s="3" t="s">
        <v>179</v>
      </c>
      <c r="D7" s="3" t="s">
        <v>50</v>
      </c>
    </row>
    <row r="8" spans="1:4" ht="15" x14ac:dyDescent="0.25">
      <c r="A8" s="3" t="s">
        <v>180</v>
      </c>
      <c r="B8" s="3" t="s">
        <v>181</v>
      </c>
      <c r="C8" s="3" t="s">
        <v>182</v>
      </c>
      <c r="D8" s="3" t="s">
        <v>50</v>
      </c>
    </row>
    <row r="9" spans="1:4" ht="15" x14ac:dyDescent="0.25">
      <c r="A9" s="3" t="s">
        <v>183</v>
      </c>
      <c r="B9" s="3" t="s">
        <v>184</v>
      </c>
      <c r="C9" s="3" t="s">
        <v>185</v>
      </c>
      <c r="D9" s="3" t="s">
        <v>50</v>
      </c>
    </row>
    <row r="10" spans="1:4" ht="15" x14ac:dyDescent="0.25">
      <c r="A10" s="3" t="s">
        <v>186</v>
      </c>
      <c r="B10" s="3" t="s">
        <v>187</v>
      </c>
      <c r="C10" s="3" t="s">
        <v>188</v>
      </c>
      <c r="D10" s="3" t="s">
        <v>50</v>
      </c>
    </row>
    <row r="11" spans="1:4" ht="15" x14ac:dyDescent="0.25">
      <c r="A11" s="3" t="s">
        <v>189</v>
      </c>
      <c r="B11" s="3" t="s">
        <v>190</v>
      </c>
      <c r="C11" s="3" t="s">
        <v>191</v>
      </c>
      <c r="D11" s="3" t="s">
        <v>50</v>
      </c>
    </row>
    <row r="12" spans="1:4" ht="15" x14ac:dyDescent="0.25">
      <c r="A12" s="3" t="s">
        <v>192</v>
      </c>
      <c r="B12" s="3" t="s">
        <v>192</v>
      </c>
      <c r="C12" s="3" t="s">
        <v>193</v>
      </c>
      <c r="D12" s="3" t="s">
        <v>50</v>
      </c>
    </row>
    <row r="13" spans="1:4" ht="15" x14ac:dyDescent="0.25">
      <c r="A13" s="3" t="s">
        <v>194</v>
      </c>
      <c r="B13" s="3" t="s">
        <v>195</v>
      </c>
      <c r="C13" s="3" t="s">
        <v>196</v>
      </c>
      <c r="D13" s="3" t="s">
        <v>50</v>
      </c>
    </row>
    <row r="14" spans="1:4" ht="15" x14ac:dyDescent="0.25">
      <c r="A14" s="3" t="s">
        <v>197</v>
      </c>
      <c r="B14" s="3" t="s">
        <v>198</v>
      </c>
      <c r="C14" s="3" t="s">
        <v>199</v>
      </c>
      <c r="D14" s="3" t="s">
        <v>50</v>
      </c>
    </row>
    <row r="15" spans="1:4" ht="15" x14ac:dyDescent="0.25">
      <c r="A15" s="3" t="s">
        <v>200</v>
      </c>
      <c r="B15" s="3" t="s">
        <v>200</v>
      </c>
      <c r="C15" s="3" t="s">
        <v>201</v>
      </c>
      <c r="D15" s="3" t="s">
        <v>50</v>
      </c>
    </row>
    <row r="16" spans="1:4" ht="15" x14ac:dyDescent="0.25">
      <c r="A16" s="3" t="s">
        <v>202</v>
      </c>
      <c r="B16" s="3" t="s">
        <v>203</v>
      </c>
      <c r="C16" s="3" t="s">
        <v>204</v>
      </c>
      <c r="D16" s="3" t="s">
        <v>50</v>
      </c>
    </row>
    <row r="17" spans="1:4" ht="15" x14ac:dyDescent="0.25">
      <c r="A17" s="3" t="s">
        <v>205</v>
      </c>
      <c r="B17" s="3" t="s">
        <v>206</v>
      </c>
      <c r="C17" s="3" t="s">
        <v>207</v>
      </c>
      <c r="D17" s="3" t="s">
        <v>50</v>
      </c>
    </row>
    <row r="18" spans="1:4" ht="15" x14ac:dyDescent="0.25">
      <c r="A18" s="3" t="s">
        <v>208</v>
      </c>
      <c r="B18" s="3" t="s">
        <v>208</v>
      </c>
      <c r="C18" s="3" t="s">
        <v>209</v>
      </c>
      <c r="D18" s="3" t="s">
        <v>50</v>
      </c>
    </row>
    <row r="19" spans="1:4" ht="15" x14ac:dyDescent="0.25">
      <c r="A19" s="3" t="s">
        <v>210</v>
      </c>
      <c r="B19" s="3" t="s">
        <v>211</v>
      </c>
      <c r="C19" s="3" t="s">
        <v>212</v>
      </c>
      <c r="D19" s="3" t="s">
        <v>50</v>
      </c>
    </row>
    <row r="20" spans="1:4" ht="15" x14ac:dyDescent="0.25">
      <c r="A20" s="3" t="s">
        <v>213</v>
      </c>
      <c r="B20" s="3" t="s">
        <v>214</v>
      </c>
      <c r="C20" s="3" t="s">
        <v>215</v>
      </c>
      <c r="D20" s="3" t="s">
        <v>50</v>
      </c>
    </row>
    <row r="21" spans="1:4" ht="15" x14ac:dyDescent="0.25">
      <c r="A21" s="3" t="s">
        <v>216</v>
      </c>
      <c r="B21" s="3" t="s">
        <v>217</v>
      </c>
      <c r="C21" s="3" t="s">
        <v>218</v>
      </c>
      <c r="D21" s="3" t="s">
        <v>50</v>
      </c>
    </row>
    <row r="22" spans="1:4" ht="15" x14ac:dyDescent="0.25">
      <c r="A22" s="3" t="s">
        <v>219</v>
      </c>
      <c r="B22" s="3" t="s">
        <v>220</v>
      </c>
      <c r="C22" s="3" t="s">
        <v>221</v>
      </c>
      <c r="D22" s="3" t="s">
        <v>50</v>
      </c>
    </row>
    <row r="23" spans="1:4" ht="15" x14ac:dyDescent="0.25">
      <c r="A23" s="3" t="s">
        <v>222</v>
      </c>
      <c r="B23" s="3" t="s">
        <v>223</v>
      </c>
      <c r="C23" s="3" t="s">
        <v>224</v>
      </c>
      <c r="D23" s="3" t="s">
        <v>50</v>
      </c>
    </row>
    <row r="24" spans="1:4" ht="15" x14ac:dyDescent="0.25">
      <c r="A24" s="3" t="s">
        <v>225</v>
      </c>
      <c r="B24" s="3" t="s">
        <v>226</v>
      </c>
      <c r="C24" s="3" t="s">
        <v>227</v>
      </c>
      <c r="D24" s="3" t="s">
        <v>50</v>
      </c>
    </row>
    <row r="25" spans="1:4" ht="15" x14ac:dyDescent="0.25">
      <c r="A25" s="3" t="s">
        <v>228</v>
      </c>
      <c r="B25" s="3" t="s">
        <v>229</v>
      </c>
      <c r="C25" s="3" t="s">
        <v>230</v>
      </c>
      <c r="D25" s="3" t="s">
        <v>50</v>
      </c>
    </row>
    <row r="26" spans="1:4" ht="15" x14ac:dyDescent="0.25">
      <c r="A26" s="3" t="s">
        <v>231</v>
      </c>
      <c r="B26" s="3" t="s">
        <v>232</v>
      </c>
      <c r="C26" s="3" t="s">
        <v>233</v>
      </c>
      <c r="D26" s="3" t="s">
        <v>50</v>
      </c>
    </row>
    <row r="27" spans="1:4" ht="15" x14ac:dyDescent="0.25">
      <c r="A27" s="3" t="s">
        <v>234</v>
      </c>
      <c r="B27" s="3" t="s">
        <v>235</v>
      </c>
      <c r="C27" s="3" t="s">
        <v>236</v>
      </c>
      <c r="D27" s="3" t="s">
        <v>50</v>
      </c>
    </row>
    <row r="28" spans="1:4" ht="15" x14ac:dyDescent="0.25">
      <c r="A28" s="3" t="s">
        <v>237</v>
      </c>
      <c r="B28" s="3" t="s">
        <v>238</v>
      </c>
      <c r="C28" s="3" t="s">
        <v>239</v>
      </c>
      <c r="D28" s="3" t="s">
        <v>50</v>
      </c>
    </row>
    <row r="29" spans="1:4" x14ac:dyDescent="0.3">
      <c r="A29" s="3" t="s">
        <v>240</v>
      </c>
      <c r="B29" s="3" t="s">
        <v>241</v>
      </c>
      <c r="C29" s="3" t="s">
        <v>242</v>
      </c>
      <c r="D29" s="3" t="s">
        <v>50</v>
      </c>
    </row>
    <row r="30" spans="1:4" x14ac:dyDescent="0.3">
      <c r="A30" s="3" t="s">
        <v>243</v>
      </c>
      <c r="B30" s="3" t="s">
        <v>244</v>
      </c>
      <c r="C30" s="3" t="s">
        <v>245</v>
      </c>
      <c r="D30" s="3" t="s">
        <v>50</v>
      </c>
    </row>
    <row r="31" spans="1:4" x14ac:dyDescent="0.3">
      <c r="A31" s="3" t="s">
        <v>246</v>
      </c>
      <c r="B31" s="3" t="s">
        <v>247</v>
      </c>
      <c r="C31" s="3" t="s">
        <v>248</v>
      </c>
      <c r="D31" s="3" t="s">
        <v>50</v>
      </c>
    </row>
    <row r="32" spans="1:4" x14ac:dyDescent="0.3">
      <c r="A32" s="3" t="s">
        <v>249</v>
      </c>
      <c r="B32" s="3" t="s">
        <v>250</v>
      </c>
      <c r="C32" s="3" t="s">
        <v>251</v>
      </c>
      <c r="D32" s="3" t="s">
        <v>50</v>
      </c>
    </row>
    <row r="33" spans="1:4" x14ac:dyDescent="0.3">
      <c r="A33" s="3" t="s">
        <v>252</v>
      </c>
      <c r="B33" s="3" t="s">
        <v>253</v>
      </c>
      <c r="C33" s="3" t="s">
        <v>254</v>
      </c>
      <c r="D33" s="3" t="s">
        <v>50</v>
      </c>
    </row>
    <row r="34" spans="1:4" x14ac:dyDescent="0.3">
      <c r="A34" s="3" t="s">
        <v>255</v>
      </c>
      <c r="B34" s="3" t="s">
        <v>256</v>
      </c>
      <c r="C34" s="3" t="s">
        <v>257</v>
      </c>
      <c r="D34" s="3" t="s">
        <v>50</v>
      </c>
    </row>
    <row r="35" spans="1:4" x14ac:dyDescent="0.3">
      <c r="A35" s="3" t="s">
        <v>258</v>
      </c>
      <c r="B35" s="3" t="s">
        <v>259</v>
      </c>
      <c r="C35" s="3" t="s">
        <v>260</v>
      </c>
      <c r="D35" s="3" t="s">
        <v>50</v>
      </c>
    </row>
    <row r="36" spans="1:4" x14ac:dyDescent="0.3">
      <c r="A36" s="3" t="s">
        <v>261</v>
      </c>
      <c r="B36" s="3" t="s">
        <v>262</v>
      </c>
      <c r="C36" s="3" t="s">
        <v>263</v>
      </c>
      <c r="D36" s="3" t="s">
        <v>50</v>
      </c>
    </row>
    <row r="37" spans="1:4" x14ac:dyDescent="0.3">
      <c r="A37" s="3" t="s">
        <v>264</v>
      </c>
      <c r="B37" s="3" t="s">
        <v>265</v>
      </c>
      <c r="C37" s="3" t="s">
        <v>266</v>
      </c>
      <c r="D37" s="3" t="s">
        <v>50</v>
      </c>
    </row>
    <row r="38" spans="1:4" x14ac:dyDescent="0.3">
      <c r="A38" s="3" t="s">
        <v>267</v>
      </c>
      <c r="B38" s="3" t="s">
        <v>268</v>
      </c>
      <c r="C38" s="3" t="s">
        <v>269</v>
      </c>
      <c r="D38" s="3" t="s">
        <v>50</v>
      </c>
    </row>
    <row r="39" spans="1:4" x14ac:dyDescent="0.3">
      <c r="A39" s="3" t="s">
        <v>270</v>
      </c>
      <c r="B39" s="3" t="s">
        <v>271</v>
      </c>
      <c r="C39" s="3" t="s">
        <v>272</v>
      </c>
      <c r="D39" s="3" t="s">
        <v>50</v>
      </c>
    </row>
    <row r="40" spans="1:4" x14ac:dyDescent="0.3">
      <c r="A40" s="3" t="s">
        <v>273</v>
      </c>
      <c r="B40" s="3" t="s">
        <v>274</v>
      </c>
      <c r="C40" s="3" t="s">
        <v>275</v>
      </c>
      <c r="D40" s="3" t="s">
        <v>50</v>
      </c>
    </row>
    <row r="41" spans="1:4" x14ac:dyDescent="0.3">
      <c r="A41" s="3" t="s">
        <v>276</v>
      </c>
      <c r="B41" s="3" t="s">
        <v>277</v>
      </c>
      <c r="C41" s="3" t="s">
        <v>278</v>
      </c>
      <c r="D41" s="3" t="s">
        <v>50</v>
      </c>
    </row>
    <row r="42" spans="1:4" x14ac:dyDescent="0.3">
      <c r="A42" s="3" t="s">
        <v>279</v>
      </c>
      <c r="B42" s="3" t="s">
        <v>279</v>
      </c>
      <c r="C42" s="3" t="s">
        <v>280</v>
      </c>
      <c r="D42" s="3" t="s">
        <v>50</v>
      </c>
    </row>
    <row r="43" spans="1:4" x14ac:dyDescent="0.3">
      <c r="A43" s="3" t="s">
        <v>281</v>
      </c>
      <c r="B43" s="3" t="s">
        <v>282</v>
      </c>
      <c r="C43" s="3" t="s">
        <v>283</v>
      </c>
      <c r="D43" s="3" t="s">
        <v>50</v>
      </c>
    </row>
    <row r="44" spans="1:4" x14ac:dyDescent="0.3">
      <c r="A44" s="3" t="s">
        <v>284</v>
      </c>
      <c r="B44" s="3" t="s">
        <v>285</v>
      </c>
      <c r="C44" s="3" t="s">
        <v>286</v>
      </c>
      <c r="D44" s="3" t="s">
        <v>50</v>
      </c>
    </row>
    <row r="45" spans="1:4" x14ac:dyDescent="0.3">
      <c r="A45" s="3" t="s">
        <v>287</v>
      </c>
      <c r="B45" s="3" t="s">
        <v>288</v>
      </c>
      <c r="C45" s="3" t="s">
        <v>289</v>
      </c>
      <c r="D45" s="3" t="s">
        <v>50</v>
      </c>
    </row>
    <row r="46" spans="1:4" x14ac:dyDescent="0.3">
      <c r="A46" s="3" t="s">
        <v>290</v>
      </c>
      <c r="B46" s="3" t="s">
        <v>291</v>
      </c>
      <c r="C46" s="3" t="s">
        <v>289</v>
      </c>
      <c r="D46" s="3" t="s">
        <v>50</v>
      </c>
    </row>
    <row r="47" spans="1:4" x14ac:dyDescent="0.3">
      <c r="A47" s="3" t="s">
        <v>292</v>
      </c>
      <c r="B47" s="3" t="s">
        <v>291</v>
      </c>
      <c r="C47" s="3" t="s">
        <v>289</v>
      </c>
      <c r="D47" s="3" t="s">
        <v>50</v>
      </c>
    </row>
    <row r="48" spans="1:4" x14ac:dyDescent="0.3">
      <c r="A48" s="3" t="s">
        <v>293</v>
      </c>
      <c r="B48" s="3" t="s">
        <v>294</v>
      </c>
      <c r="C48" s="3" t="s">
        <v>295</v>
      </c>
      <c r="D48" s="3" t="s">
        <v>50</v>
      </c>
    </row>
    <row r="49" spans="1:4" x14ac:dyDescent="0.3">
      <c r="A49" s="3" t="s">
        <v>296</v>
      </c>
      <c r="B49" s="3" t="s">
        <v>297</v>
      </c>
      <c r="C49" s="3" t="s">
        <v>298</v>
      </c>
      <c r="D49" s="3" t="s">
        <v>50</v>
      </c>
    </row>
    <row r="50" spans="1:4" x14ac:dyDescent="0.3">
      <c r="A50" s="3" t="s">
        <v>299</v>
      </c>
      <c r="B50" s="3" t="s">
        <v>300</v>
      </c>
      <c r="C50" s="3" t="s">
        <v>301</v>
      </c>
      <c r="D50" s="3" t="s">
        <v>50</v>
      </c>
    </row>
    <row r="51" spans="1:4" x14ac:dyDescent="0.3">
      <c r="A51" s="3" t="s">
        <v>302</v>
      </c>
      <c r="B51" s="3" t="s">
        <v>303</v>
      </c>
      <c r="C51" s="3" t="s">
        <v>304</v>
      </c>
      <c r="D51" s="3" t="s">
        <v>50</v>
      </c>
    </row>
    <row r="52" spans="1:4" x14ac:dyDescent="0.3">
      <c r="A52" s="3" t="s">
        <v>305</v>
      </c>
      <c r="B52" s="3" t="s">
        <v>306</v>
      </c>
      <c r="C52" s="3" t="s">
        <v>307</v>
      </c>
      <c r="D52" s="3" t="s">
        <v>50</v>
      </c>
    </row>
    <row r="53" spans="1:4" x14ac:dyDescent="0.3">
      <c r="A53" s="3" t="s">
        <v>308</v>
      </c>
      <c r="B53" s="3" t="s">
        <v>309</v>
      </c>
      <c r="C53" s="3" t="s">
        <v>310</v>
      </c>
      <c r="D53" s="3" t="s">
        <v>50</v>
      </c>
    </row>
    <row r="54" spans="1:4" x14ac:dyDescent="0.3">
      <c r="A54" s="3" t="s">
        <v>311</v>
      </c>
      <c r="B54" s="3" t="s">
        <v>312</v>
      </c>
      <c r="C54" s="3" t="s">
        <v>313</v>
      </c>
      <c r="D54" s="3" t="s">
        <v>50</v>
      </c>
    </row>
    <row r="55" spans="1:4" x14ac:dyDescent="0.3">
      <c r="A55" s="3" t="s">
        <v>314</v>
      </c>
      <c r="B55" s="3" t="s">
        <v>315</v>
      </c>
      <c r="C55" s="3" t="s">
        <v>316</v>
      </c>
      <c r="D55" s="3" t="s">
        <v>50</v>
      </c>
    </row>
    <row r="56" spans="1:4" x14ac:dyDescent="0.3">
      <c r="A56" s="3" t="s">
        <v>317</v>
      </c>
      <c r="B56" s="3" t="s">
        <v>318</v>
      </c>
      <c r="C56" s="3" t="s">
        <v>319</v>
      </c>
      <c r="D56" s="3" t="s">
        <v>50</v>
      </c>
    </row>
    <row r="57" spans="1:4" x14ac:dyDescent="0.3">
      <c r="A57" s="3" t="s">
        <v>320</v>
      </c>
      <c r="B57" s="3" t="s">
        <v>321</v>
      </c>
      <c r="C57" s="3" t="s">
        <v>322</v>
      </c>
      <c r="D57" s="3" t="s">
        <v>50</v>
      </c>
    </row>
    <row r="58" spans="1:4" x14ac:dyDescent="0.3">
      <c r="A58" s="3" t="s">
        <v>323</v>
      </c>
      <c r="B58" s="3" t="s">
        <v>324</v>
      </c>
      <c r="C58" s="3" t="s">
        <v>325</v>
      </c>
      <c r="D58" s="3" t="s">
        <v>50</v>
      </c>
    </row>
    <row r="59" spans="1:4" x14ac:dyDescent="0.3">
      <c r="A59" s="3" t="s">
        <v>326</v>
      </c>
      <c r="B59" s="3" t="s">
        <v>326</v>
      </c>
      <c r="C59" s="3" t="s">
        <v>327</v>
      </c>
      <c r="D59" s="3" t="s">
        <v>50</v>
      </c>
    </row>
    <row r="60" spans="1:4" x14ac:dyDescent="0.3">
      <c r="A60" s="3" t="s">
        <v>328</v>
      </c>
      <c r="B60" s="3" t="s">
        <v>328</v>
      </c>
      <c r="C60" s="3" t="s">
        <v>329</v>
      </c>
      <c r="D60" s="3" t="s">
        <v>50</v>
      </c>
    </row>
    <row r="61" spans="1:4" x14ac:dyDescent="0.3">
      <c r="A61" s="3" t="s">
        <v>330</v>
      </c>
      <c r="B61" s="3" t="s">
        <v>330</v>
      </c>
      <c r="C61" s="3" t="s">
        <v>331</v>
      </c>
      <c r="D61" s="3" t="s">
        <v>50</v>
      </c>
    </row>
    <row r="62" spans="1:4" x14ac:dyDescent="0.3">
      <c r="A62" s="3" t="s">
        <v>332</v>
      </c>
      <c r="B62" s="3" t="s">
        <v>333</v>
      </c>
      <c r="C62" s="3" t="s">
        <v>334</v>
      </c>
      <c r="D62" s="3" t="s">
        <v>50</v>
      </c>
    </row>
    <row r="63" spans="1:4" x14ac:dyDescent="0.3">
      <c r="A63" s="3" t="s">
        <v>335</v>
      </c>
      <c r="B63" s="3" t="s">
        <v>336</v>
      </c>
      <c r="C63" s="3" t="s">
        <v>337</v>
      </c>
      <c r="D63" s="3" t="s">
        <v>50</v>
      </c>
    </row>
    <row r="64" spans="1:4" x14ac:dyDescent="0.3">
      <c r="A64" s="3" t="s">
        <v>338</v>
      </c>
      <c r="B64" s="3" t="s">
        <v>339</v>
      </c>
      <c r="C64" s="3" t="s">
        <v>340</v>
      </c>
      <c r="D64" s="3" t="s">
        <v>50</v>
      </c>
    </row>
    <row r="65" spans="1:4" x14ac:dyDescent="0.3">
      <c r="A65" s="3" t="s">
        <v>341</v>
      </c>
      <c r="B65" s="3" t="s">
        <v>342</v>
      </c>
      <c r="C65" s="3" t="s">
        <v>343</v>
      </c>
      <c r="D65" s="3" t="s">
        <v>50</v>
      </c>
    </row>
    <row r="66" spans="1:4" x14ac:dyDescent="0.3">
      <c r="A66" s="3" t="s">
        <v>344</v>
      </c>
      <c r="B66" s="3" t="s">
        <v>345</v>
      </c>
      <c r="C66" s="3" t="s">
        <v>346</v>
      </c>
      <c r="D66" s="3" t="s">
        <v>50</v>
      </c>
    </row>
    <row r="67" spans="1:4" x14ac:dyDescent="0.3">
      <c r="A67" s="3" t="s">
        <v>347</v>
      </c>
      <c r="B67" s="3" t="s">
        <v>347</v>
      </c>
      <c r="C67" s="3" t="s">
        <v>348</v>
      </c>
      <c r="D67" s="3" t="s">
        <v>50</v>
      </c>
    </row>
    <row r="68" spans="1:4" x14ac:dyDescent="0.3">
      <c r="A68" s="3" t="s">
        <v>349</v>
      </c>
      <c r="B68" s="3" t="s">
        <v>350</v>
      </c>
      <c r="C68" s="3" t="s">
        <v>351</v>
      </c>
      <c r="D68" s="3" t="s">
        <v>50</v>
      </c>
    </row>
    <row r="69" spans="1:4" x14ac:dyDescent="0.3">
      <c r="A69" s="3" t="s">
        <v>352</v>
      </c>
      <c r="B69" s="3" t="s">
        <v>353</v>
      </c>
      <c r="C69" s="3" t="s">
        <v>354</v>
      </c>
      <c r="D69" s="3" t="s">
        <v>50</v>
      </c>
    </row>
    <row r="70" spans="1:4" x14ac:dyDescent="0.3">
      <c r="A70" s="3" t="s">
        <v>355</v>
      </c>
      <c r="B70" s="3" t="s">
        <v>356</v>
      </c>
      <c r="C70" s="3" t="s">
        <v>357</v>
      </c>
      <c r="D70" s="3" t="s">
        <v>50</v>
      </c>
    </row>
    <row r="71" spans="1:4" x14ac:dyDescent="0.3">
      <c r="A71" s="3" t="s">
        <v>358</v>
      </c>
      <c r="B71" s="3" t="s">
        <v>359</v>
      </c>
      <c r="C71" s="3" t="s">
        <v>360</v>
      </c>
      <c r="D71" s="3" t="s">
        <v>50</v>
      </c>
    </row>
    <row r="72" spans="1:4" x14ac:dyDescent="0.3">
      <c r="A72" s="3" t="s">
        <v>361</v>
      </c>
      <c r="B72" s="3" t="s">
        <v>362</v>
      </c>
      <c r="C72" s="3" t="s">
        <v>363</v>
      </c>
      <c r="D72" s="3" t="s">
        <v>50</v>
      </c>
    </row>
    <row r="73" spans="1:4" x14ac:dyDescent="0.3">
      <c r="A73" s="3" t="s">
        <v>364</v>
      </c>
      <c r="B73" s="3" t="s">
        <v>365</v>
      </c>
      <c r="C73" s="3" t="s">
        <v>366</v>
      </c>
      <c r="D73" s="3" t="s">
        <v>50</v>
      </c>
    </row>
    <row r="74" spans="1:4" x14ac:dyDescent="0.3">
      <c r="A74" s="3" t="s">
        <v>367</v>
      </c>
      <c r="B74" s="3" t="s">
        <v>368</v>
      </c>
      <c r="C74" s="3" t="s">
        <v>369</v>
      </c>
      <c r="D74" s="3" t="s">
        <v>50</v>
      </c>
    </row>
    <row r="75" spans="1:4" x14ac:dyDescent="0.3">
      <c r="A75" s="3" t="s">
        <v>370</v>
      </c>
      <c r="B75" s="3" t="s">
        <v>371</v>
      </c>
      <c r="C75" s="3" t="s">
        <v>372</v>
      </c>
      <c r="D75" s="3" t="s">
        <v>50</v>
      </c>
    </row>
    <row r="76" spans="1:4" x14ac:dyDescent="0.3">
      <c r="A76" s="3" t="s">
        <v>373</v>
      </c>
      <c r="B76" s="3" t="s">
        <v>374</v>
      </c>
      <c r="C76" s="3" t="s">
        <v>375</v>
      </c>
      <c r="D76" s="3" t="s">
        <v>50</v>
      </c>
    </row>
    <row r="77" spans="1:4" x14ac:dyDescent="0.3">
      <c r="A77" s="3" t="s">
        <v>376</v>
      </c>
      <c r="B77" s="3" t="s">
        <v>377</v>
      </c>
      <c r="C77" s="3" t="s">
        <v>378</v>
      </c>
      <c r="D77" s="3" t="s">
        <v>50</v>
      </c>
    </row>
    <row r="78" spans="1:4" x14ac:dyDescent="0.3">
      <c r="A78" s="3" t="s">
        <v>379</v>
      </c>
      <c r="B78" s="3" t="s">
        <v>380</v>
      </c>
      <c r="C78" s="3" t="s">
        <v>381</v>
      </c>
      <c r="D78" s="3" t="s">
        <v>50</v>
      </c>
    </row>
    <row r="79" spans="1:4" x14ac:dyDescent="0.3">
      <c r="A79" s="3" t="s">
        <v>382</v>
      </c>
      <c r="B79" s="3" t="s">
        <v>383</v>
      </c>
      <c r="C79" s="3" t="s">
        <v>384</v>
      </c>
      <c r="D79" s="3" t="s">
        <v>50</v>
      </c>
    </row>
    <row r="80" spans="1:4" x14ac:dyDescent="0.3">
      <c r="A80" s="3" t="s">
        <v>385</v>
      </c>
      <c r="B80" s="3" t="s">
        <v>386</v>
      </c>
      <c r="C80" s="3" t="s">
        <v>387</v>
      </c>
      <c r="D80" s="3" t="s">
        <v>50</v>
      </c>
    </row>
    <row r="81" spans="1:4" x14ac:dyDescent="0.3">
      <c r="A81" s="3" t="s">
        <v>388</v>
      </c>
      <c r="B81" s="3" t="s">
        <v>389</v>
      </c>
      <c r="C81" s="3" t="s">
        <v>390</v>
      </c>
      <c r="D81" s="3" t="s">
        <v>50</v>
      </c>
    </row>
    <row r="82" spans="1:4" x14ac:dyDescent="0.3">
      <c r="A82" s="3" t="s">
        <v>391</v>
      </c>
      <c r="B82" s="3" t="s">
        <v>392</v>
      </c>
      <c r="C82" s="3" t="s">
        <v>393</v>
      </c>
      <c r="D82" s="3" t="s">
        <v>50</v>
      </c>
    </row>
    <row r="83" spans="1:4" x14ac:dyDescent="0.3">
      <c r="A83" s="3" t="s">
        <v>394</v>
      </c>
      <c r="B83" s="3" t="s">
        <v>395</v>
      </c>
      <c r="C83" s="3" t="s">
        <v>396</v>
      </c>
      <c r="D83" s="3" t="s">
        <v>50</v>
      </c>
    </row>
    <row r="84" spans="1:4" x14ac:dyDescent="0.3">
      <c r="A84" s="3" t="s">
        <v>397</v>
      </c>
      <c r="B84" s="3" t="s">
        <v>398</v>
      </c>
      <c r="C84" s="3" t="s">
        <v>399</v>
      </c>
      <c r="D84" s="3" t="s">
        <v>50</v>
      </c>
    </row>
    <row r="85" spans="1:4" x14ac:dyDescent="0.3">
      <c r="A85" s="3" t="s">
        <v>400</v>
      </c>
      <c r="B85" s="3" t="s">
        <v>401</v>
      </c>
      <c r="C85" s="3" t="s">
        <v>402</v>
      </c>
      <c r="D85" s="3" t="s">
        <v>50</v>
      </c>
    </row>
    <row r="86" spans="1:4" x14ac:dyDescent="0.3">
      <c r="A86" s="3" t="s">
        <v>403</v>
      </c>
      <c r="B86" s="3" t="s">
        <v>404</v>
      </c>
      <c r="C86" s="3" t="s">
        <v>405</v>
      </c>
      <c r="D86" s="3" t="s">
        <v>50</v>
      </c>
    </row>
    <row r="87" spans="1:4" x14ac:dyDescent="0.3">
      <c r="A87" s="3" t="s">
        <v>406</v>
      </c>
      <c r="B87" s="3" t="s">
        <v>406</v>
      </c>
      <c r="C87" s="3" t="s">
        <v>407</v>
      </c>
      <c r="D87" s="3" t="s">
        <v>50</v>
      </c>
    </row>
    <row r="88" spans="1:4" x14ac:dyDescent="0.3">
      <c r="A88" s="3" t="s">
        <v>408</v>
      </c>
      <c r="B88" s="3" t="s">
        <v>408</v>
      </c>
      <c r="C88" s="3" t="s">
        <v>409</v>
      </c>
      <c r="D88" s="3" t="s">
        <v>50</v>
      </c>
    </row>
    <row r="89" spans="1:4" x14ac:dyDescent="0.3">
      <c r="A89" s="3" t="s">
        <v>410</v>
      </c>
      <c r="B89" s="3" t="s">
        <v>411</v>
      </c>
      <c r="C89" s="3" t="s">
        <v>412</v>
      </c>
      <c r="D89" s="3" t="s">
        <v>50</v>
      </c>
    </row>
    <row r="90" spans="1:4" x14ac:dyDescent="0.3">
      <c r="A90" s="3" t="s">
        <v>413</v>
      </c>
      <c r="B90" s="3" t="s">
        <v>414</v>
      </c>
      <c r="C90" s="3" t="s">
        <v>415</v>
      </c>
      <c r="D90" s="3" t="s">
        <v>50</v>
      </c>
    </row>
    <row r="91" spans="1:4" x14ac:dyDescent="0.3">
      <c r="A91" s="3" t="s">
        <v>416</v>
      </c>
      <c r="B91" s="3" t="s">
        <v>417</v>
      </c>
      <c r="C91" s="3" t="s">
        <v>418</v>
      </c>
      <c r="D91" s="3" t="s">
        <v>50</v>
      </c>
    </row>
    <row r="92" spans="1:4" x14ac:dyDescent="0.3">
      <c r="A92" s="3" t="s">
        <v>419</v>
      </c>
      <c r="B92" s="3" t="s">
        <v>420</v>
      </c>
      <c r="C92" s="3" t="s">
        <v>421</v>
      </c>
      <c r="D92" s="3" t="s">
        <v>50</v>
      </c>
    </row>
    <row r="93" spans="1:4" x14ac:dyDescent="0.3">
      <c r="A93" s="3" t="s">
        <v>422</v>
      </c>
      <c r="B93" s="3" t="s">
        <v>423</v>
      </c>
      <c r="C93" s="3" t="s">
        <v>424</v>
      </c>
      <c r="D93" s="3" t="s">
        <v>50</v>
      </c>
    </row>
    <row r="94" spans="1:4" x14ac:dyDescent="0.3">
      <c r="A94" s="3" t="s">
        <v>425</v>
      </c>
      <c r="B94" s="3" t="s">
        <v>426</v>
      </c>
      <c r="C94" s="3" t="s">
        <v>427</v>
      </c>
      <c r="D94" s="3" t="s">
        <v>50</v>
      </c>
    </row>
    <row r="95" spans="1:4" x14ac:dyDescent="0.3">
      <c r="A95" s="3" t="s">
        <v>428</v>
      </c>
      <c r="B95" s="3" t="s">
        <v>429</v>
      </c>
      <c r="C95" s="3" t="s">
        <v>430</v>
      </c>
      <c r="D95" s="3" t="s">
        <v>50</v>
      </c>
    </row>
    <row r="96" spans="1:4" x14ac:dyDescent="0.3">
      <c r="A96" s="3" t="s">
        <v>431</v>
      </c>
      <c r="B96" s="3" t="s">
        <v>432</v>
      </c>
      <c r="C96" s="3" t="s">
        <v>433</v>
      </c>
      <c r="D96" s="3" t="s">
        <v>50</v>
      </c>
    </row>
    <row r="97" spans="1:4" x14ac:dyDescent="0.3">
      <c r="A97" s="3" t="s">
        <v>434</v>
      </c>
      <c r="B97" s="3" t="s">
        <v>435</v>
      </c>
      <c r="C97" s="3" t="s">
        <v>436</v>
      </c>
      <c r="D97" s="3" t="s">
        <v>50</v>
      </c>
    </row>
    <row r="98" spans="1:4" x14ac:dyDescent="0.3">
      <c r="A98" s="3" t="s">
        <v>437</v>
      </c>
      <c r="B98" s="3" t="s">
        <v>438</v>
      </c>
      <c r="C98" s="3" t="s">
        <v>439</v>
      </c>
      <c r="D98" s="3" t="s">
        <v>50</v>
      </c>
    </row>
    <row r="99" spans="1:4" x14ac:dyDescent="0.3">
      <c r="A99" s="3" t="s">
        <v>440</v>
      </c>
      <c r="B99" s="3" t="s">
        <v>441</v>
      </c>
      <c r="C99" s="3" t="s">
        <v>442</v>
      </c>
      <c r="D99" s="3" t="s">
        <v>50</v>
      </c>
    </row>
    <row r="100" spans="1:4" x14ac:dyDescent="0.3">
      <c r="A100" s="3" t="s">
        <v>443</v>
      </c>
      <c r="B100" s="3" t="s">
        <v>444</v>
      </c>
      <c r="C100" s="3" t="s">
        <v>445</v>
      </c>
      <c r="D100" s="3" t="s">
        <v>50</v>
      </c>
    </row>
    <row r="101" spans="1:4" x14ac:dyDescent="0.3">
      <c r="A101" s="3" t="s">
        <v>446</v>
      </c>
      <c r="B101" s="3" t="s">
        <v>447</v>
      </c>
      <c r="C101" s="3" t="s">
        <v>448</v>
      </c>
      <c r="D101" s="3" t="s">
        <v>50</v>
      </c>
    </row>
    <row r="102" spans="1:4" x14ac:dyDescent="0.3">
      <c r="A102" s="3" t="s">
        <v>449</v>
      </c>
      <c r="B102" s="3" t="s">
        <v>450</v>
      </c>
      <c r="C102" s="3" t="s">
        <v>451</v>
      </c>
      <c r="D102" s="3" t="s">
        <v>50</v>
      </c>
    </row>
    <row r="103" spans="1:4" x14ac:dyDescent="0.3">
      <c r="A103" s="3" t="s">
        <v>452</v>
      </c>
      <c r="B103" s="3" t="s">
        <v>453</v>
      </c>
      <c r="C103" s="3" t="s">
        <v>454</v>
      </c>
      <c r="D103" s="3" t="s">
        <v>50</v>
      </c>
    </row>
    <row r="104" spans="1:4" x14ac:dyDescent="0.3">
      <c r="A104" s="3" t="s">
        <v>455</v>
      </c>
      <c r="B104" s="3" t="s">
        <v>456</v>
      </c>
      <c r="C104" s="3" t="s">
        <v>457</v>
      </c>
      <c r="D104" s="3" t="s">
        <v>50</v>
      </c>
    </row>
    <row r="105" spans="1:4" x14ac:dyDescent="0.3">
      <c r="A105" s="3" t="s">
        <v>458</v>
      </c>
      <c r="B105" s="3" t="s">
        <v>459</v>
      </c>
      <c r="C105" s="3" t="s">
        <v>460</v>
      </c>
      <c r="D105" s="3" t="s">
        <v>50</v>
      </c>
    </row>
    <row r="106" spans="1:4" x14ac:dyDescent="0.3">
      <c r="A106" s="3" t="s">
        <v>461</v>
      </c>
      <c r="B106" s="3" t="s">
        <v>462</v>
      </c>
      <c r="C106" s="3" t="s">
        <v>463</v>
      </c>
      <c r="D106" s="3" t="s">
        <v>50</v>
      </c>
    </row>
    <row r="107" spans="1:4" x14ac:dyDescent="0.3">
      <c r="A107" s="3" t="s">
        <v>464</v>
      </c>
      <c r="B107" s="3" t="s">
        <v>465</v>
      </c>
      <c r="C107" s="3" t="s">
        <v>466</v>
      </c>
      <c r="D107" s="3" t="s">
        <v>50</v>
      </c>
    </row>
    <row r="108" spans="1:4" x14ac:dyDescent="0.3">
      <c r="A108" s="3" t="s">
        <v>467</v>
      </c>
      <c r="B108" s="3" t="s">
        <v>468</v>
      </c>
      <c r="C108" s="3" t="s">
        <v>469</v>
      </c>
      <c r="D108" s="3" t="s">
        <v>50</v>
      </c>
    </row>
    <row r="109" spans="1:4" x14ac:dyDescent="0.3">
      <c r="A109" s="3" t="s">
        <v>470</v>
      </c>
      <c r="B109" s="3" t="s">
        <v>471</v>
      </c>
      <c r="C109" s="3" t="s">
        <v>472</v>
      </c>
      <c r="D109" s="3" t="s">
        <v>50</v>
      </c>
    </row>
    <row r="110" spans="1:4" x14ac:dyDescent="0.3">
      <c r="A110" s="3" t="s">
        <v>473</v>
      </c>
      <c r="B110" s="3" t="s">
        <v>474</v>
      </c>
      <c r="C110" s="3" t="s">
        <v>475</v>
      </c>
      <c r="D110" s="3" t="s">
        <v>50</v>
      </c>
    </row>
    <row r="111" spans="1:4" x14ac:dyDescent="0.3">
      <c r="A111" s="3" t="s">
        <v>476</v>
      </c>
      <c r="B111" s="3" t="s">
        <v>477</v>
      </c>
      <c r="C111" s="3" t="s">
        <v>478</v>
      </c>
      <c r="D111" s="3" t="s">
        <v>50</v>
      </c>
    </row>
    <row r="112" spans="1:4" x14ac:dyDescent="0.3">
      <c r="A112" s="3" t="s">
        <v>479</v>
      </c>
      <c r="B112" s="3" t="s">
        <v>480</v>
      </c>
      <c r="C112" s="3" t="s">
        <v>481</v>
      </c>
      <c r="D112" s="3" t="s">
        <v>50</v>
      </c>
    </row>
    <row r="113" spans="1:4" x14ac:dyDescent="0.3">
      <c r="A113" s="3" t="s">
        <v>482</v>
      </c>
      <c r="B113" s="3" t="s">
        <v>483</v>
      </c>
      <c r="C113" s="3" t="s">
        <v>484</v>
      </c>
      <c r="D113" s="3" t="s">
        <v>50</v>
      </c>
    </row>
    <row r="114" spans="1:4" x14ac:dyDescent="0.3">
      <c r="A114" s="3" t="s">
        <v>485</v>
      </c>
      <c r="B114" s="3" t="s">
        <v>486</v>
      </c>
      <c r="C114" s="3" t="s">
        <v>487</v>
      </c>
      <c r="D114" s="3" t="s">
        <v>50</v>
      </c>
    </row>
    <row r="115" spans="1:4" x14ac:dyDescent="0.3">
      <c r="A115" s="3" t="s">
        <v>488</v>
      </c>
      <c r="B115" s="3" t="s">
        <v>489</v>
      </c>
      <c r="C115" s="3" t="s">
        <v>490</v>
      </c>
      <c r="D115" s="3" t="s">
        <v>50</v>
      </c>
    </row>
    <row r="116" spans="1:4" x14ac:dyDescent="0.3">
      <c r="A116" s="3" t="s">
        <v>491</v>
      </c>
      <c r="B116" s="3" t="s">
        <v>492</v>
      </c>
      <c r="C116" s="3" t="s">
        <v>493</v>
      </c>
      <c r="D116" s="3" t="s">
        <v>50</v>
      </c>
    </row>
    <row r="117" spans="1:4" x14ac:dyDescent="0.3">
      <c r="A117" s="3" t="s">
        <v>494</v>
      </c>
      <c r="B117" s="3" t="s">
        <v>495</v>
      </c>
      <c r="C117" s="3" t="s">
        <v>496</v>
      </c>
      <c r="D117" s="3" t="s">
        <v>50</v>
      </c>
    </row>
    <row r="118" spans="1:4" x14ac:dyDescent="0.3">
      <c r="A118" s="3" t="s">
        <v>497</v>
      </c>
      <c r="B118" s="3" t="s">
        <v>498</v>
      </c>
      <c r="C118" s="3" t="s">
        <v>499</v>
      </c>
      <c r="D118" s="3" t="s">
        <v>50</v>
      </c>
    </row>
    <row r="119" spans="1:4" x14ac:dyDescent="0.3">
      <c r="A119" s="3" t="s">
        <v>500</v>
      </c>
      <c r="B119" s="3" t="s">
        <v>501</v>
      </c>
      <c r="C119" s="3" t="s">
        <v>502</v>
      </c>
      <c r="D119" s="3" t="s">
        <v>50</v>
      </c>
    </row>
    <row r="120" spans="1:4" x14ac:dyDescent="0.3">
      <c r="A120" s="3" t="s">
        <v>503</v>
      </c>
      <c r="B120" s="3" t="s">
        <v>504</v>
      </c>
      <c r="C120" s="3" t="s">
        <v>505</v>
      </c>
      <c r="D120" s="3" t="s">
        <v>50</v>
      </c>
    </row>
    <row r="121" spans="1:4" x14ac:dyDescent="0.3">
      <c r="A121" s="3" t="s">
        <v>506</v>
      </c>
      <c r="B121" s="3" t="s">
        <v>507</v>
      </c>
      <c r="C121" s="3" t="s">
        <v>508</v>
      </c>
      <c r="D121" s="3" t="s">
        <v>50</v>
      </c>
    </row>
    <row r="122" spans="1:4" x14ac:dyDescent="0.3">
      <c r="A122" s="3" t="s">
        <v>509</v>
      </c>
      <c r="B122" s="3" t="s">
        <v>510</v>
      </c>
      <c r="C122" s="3" t="s">
        <v>511</v>
      </c>
      <c r="D122" s="3" t="s">
        <v>50</v>
      </c>
    </row>
    <row r="123" spans="1:4" x14ac:dyDescent="0.3">
      <c r="A123" s="3" t="s">
        <v>512</v>
      </c>
      <c r="B123" s="3" t="s">
        <v>513</v>
      </c>
      <c r="C123" s="3" t="s">
        <v>514</v>
      </c>
      <c r="D123" s="3" t="s">
        <v>50</v>
      </c>
    </row>
    <row r="124" spans="1:4" x14ac:dyDescent="0.3">
      <c r="A124" s="3" t="s">
        <v>515</v>
      </c>
      <c r="B124" s="3" t="s">
        <v>516</v>
      </c>
      <c r="C124" s="3" t="s">
        <v>517</v>
      </c>
      <c r="D124" s="3" t="s">
        <v>50</v>
      </c>
    </row>
    <row r="125" spans="1:4" x14ac:dyDescent="0.3">
      <c r="A125" s="3" t="s">
        <v>518</v>
      </c>
      <c r="B125" s="3" t="s">
        <v>519</v>
      </c>
      <c r="C125" s="3" t="s">
        <v>520</v>
      </c>
      <c r="D125" s="3" t="s">
        <v>50</v>
      </c>
    </row>
    <row r="126" spans="1:4" x14ac:dyDescent="0.3">
      <c r="A126" s="3" t="s">
        <v>521</v>
      </c>
      <c r="B126" s="3" t="s">
        <v>522</v>
      </c>
      <c r="C126" s="3" t="s">
        <v>523</v>
      </c>
      <c r="D126" s="3" t="s">
        <v>50</v>
      </c>
    </row>
    <row r="127" spans="1:4" x14ac:dyDescent="0.3">
      <c r="A127" s="3" t="s">
        <v>524</v>
      </c>
      <c r="B127" s="3" t="s">
        <v>525</v>
      </c>
      <c r="C127" s="3" t="s">
        <v>526</v>
      </c>
      <c r="D127" s="3" t="s">
        <v>50</v>
      </c>
    </row>
    <row r="128" spans="1:4" x14ac:dyDescent="0.3">
      <c r="A128" s="3" t="s">
        <v>527</v>
      </c>
      <c r="B128" s="3" t="s">
        <v>528</v>
      </c>
      <c r="C128" s="3" t="s">
        <v>529</v>
      </c>
      <c r="D128" s="3" t="s">
        <v>50</v>
      </c>
    </row>
    <row r="129" spans="1:4" x14ac:dyDescent="0.3">
      <c r="A129" s="3" t="s">
        <v>530</v>
      </c>
      <c r="B129" s="3" t="s">
        <v>531</v>
      </c>
      <c r="C129" s="3" t="s">
        <v>532</v>
      </c>
      <c r="D129" s="3" t="s">
        <v>50</v>
      </c>
    </row>
    <row r="130" spans="1:4" x14ac:dyDescent="0.3">
      <c r="A130" s="3" t="s">
        <v>533</v>
      </c>
      <c r="B130" s="3" t="s">
        <v>534</v>
      </c>
      <c r="C130" s="3" t="s">
        <v>535</v>
      </c>
      <c r="D130" s="3" t="s">
        <v>50</v>
      </c>
    </row>
    <row r="131" spans="1:4" x14ac:dyDescent="0.3">
      <c r="A131" s="3" t="s">
        <v>536</v>
      </c>
      <c r="B131" s="3" t="s">
        <v>537</v>
      </c>
      <c r="C131" s="3" t="s">
        <v>538</v>
      </c>
      <c r="D131" s="3" t="s">
        <v>50</v>
      </c>
    </row>
    <row r="132" spans="1:4" x14ac:dyDescent="0.3">
      <c r="A132" s="3" t="s">
        <v>539</v>
      </c>
      <c r="B132" s="3" t="s">
        <v>540</v>
      </c>
      <c r="C132" s="3" t="s">
        <v>541</v>
      </c>
      <c r="D132" s="3" t="s">
        <v>50</v>
      </c>
    </row>
    <row r="133" spans="1:4" x14ac:dyDescent="0.3">
      <c r="A133" s="3" t="s">
        <v>542</v>
      </c>
      <c r="B133" s="3" t="s">
        <v>543</v>
      </c>
      <c r="C133" s="3" t="s">
        <v>544</v>
      </c>
      <c r="D133" s="3" t="s">
        <v>50</v>
      </c>
    </row>
    <row r="134" spans="1:4" x14ac:dyDescent="0.3">
      <c r="A134" s="3" t="s">
        <v>545</v>
      </c>
      <c r="B134" s="3" t="s">
        <v>546</v>
      </c>
      <c r="C134" s="3" t="s">
        <v>547</v>
      </c>
      <c r="D134" s="3" t="s">
        <v>50</v>
      </c>
    </row>
    <row r="135" spans="1:4" x14ac:dyDescent="0.3">
      <c r="A135" s="3" t="s">
        <v>548</v>
      </c>
      <c r="B135" s="3" t="s">
        <v>549</v>
      </c>
      <c r="C135" s="3" t="s">
        <v>550</v>
      </c>
      <c r="D135" s="3" t="s">
        <v>50</v>
      </c>
    </row>
    <row r="136" spans="1:4" x14ac:dyDescent="0.3">
      <c r="A136" s="3" t="s">
        <v>551</v>
      </c>
      <c r="B136" s="3" t="s">
        <v>552</v>
      </c>
      <c r="C136" s="3" t="s">
        <v>553</v>
      </c>
      <c r="D136" s="3" t="s">
        <v>50</v>
      </c>
    </row>
    <row r="137" spans="1:4" x14ac:dyDescent="0.3">
      <c r="A137" s="3" t="s">
        <v>554</v>
      </c>
      <c r="B137" s="3" t="s">
        <v>555</v>
      </c>
      <c r="C137" s="3" t="s">
        <v>556</v>
      </c>
      <c r="D137" s="3" t="s">
        <v>50</v>
      </c>
    </row>
    <row r="138" spans="1:4" x14ac:dyDescent="0.3">
      <c r="A138" s="3" t="s">
        <v>557</v>
      </c>
      <c r="B138" s="3" t="s">
        <v>558</v>
      </c>
      <c r="C138" s="3" t="s">
        <v>559</v>
      </c>
      <c r="D138" s="3" t="s">
        <v>50</v>
      </c>
    </row>
    <row r="139" spans="1:4" x14ac:dyDescent="0.3">
      <c r="A139" s="3" t="s">
        <v>560</v>
      </c>
      <c r="B139" s="3" t="s">
        <v>561</v>
      </c>
      <c r="C139" s="3" t="s">
        <v>562</v>
      </c>
      <c r="D139" s="3" t="s">
        <v>50</v>
      </c>
    </row>
    <row r="140" spans="1:4" x14ac:dyDescent="0.3">
      <c r="A140" s="3" t="s">
        <v>563</v>
      </c>
      <c r="B140" s="3" t="s">
        <v>564</v>
      </c>
      <c r="C140" s="3" t="s">
        <v>565</v>
      </c>
      <c r="D140" s="3" t="s">
        <v>50</v>
      </c>
    </row>
    <row r="141" spans="1:4" x14ac:dyDescent="0.3">
      <c r="A141" s="3" t="s">
        <v>75</v>
      </c>
      <c r="B141" s="3" t="s">
        <v>566</v>
      </c>
      <c r="C141" s="3" t="s">
        <v>567</v>
      </c>
      <c r="D141" s="3" t="s">
        <v>50</v>
      </c>
    </row>
    <row r="142" spans="1:4" x14ac:dyDescent="0.3">
      <c r="A142" s="3" t="s">
        <v>568</v>
      </c>
      <c r="B142" s="3" t="s">
        <v>568</v>
      </c>
      <c r="C142" s="3" t="s">
        <v>569</v>
      </c>
      <c r="D142" s="3" t="s">
        <v>50</v>
      </c>
    </row>
    <row r="143" spans="1:4" x14ac:dyDescent="0.3">
      <c r="A143" s="3" t="s">
        <v>570</v>
      </c>
      <c r="B143" s="3" t="s">
        <v>570</v>
      </c>
      <c r="C143" s="3" t="s">
        <v>571</v>
      </c>
      <c r="D143" s="3" t="s">
        <v>50</v>
      </c>
    </row>
    <row r="144" spans="1:4" x14ac:dyDescent="0.3">
      <c r="A144" s="3" t="s">
        <v>572</v>
      </c>
      <c r="B144" s="3" t="s">
        <v>573</v>
      </c>
      <c r="C144" s="3" t="s">
        <v>574</v>
      </c>
      <c r="D144" s="3" t="s">
        <v>50</v>
      </c>
    </row>
    <row r="145" spans="1:4" x14ac:dyDescent="0.3">
      <c r="A145" s="3" t="s">
        <v>575</v>
      </c>
      <c r="B145" s="3" t="s">
        <v>576</v>
      </c>
      <c r="C145" s="3" t="s">
        <v>577</v>
      </c>
      <c r="D145" s="3" t="s">
        <v>50</v>
      </c>
    </row>
    <row r="146" spans="1:4" x14ac:dyDescent="0.3">
      <c r="A146" s="3" t="s">
        <v>578</v>
      </c>
      <c r="B146" s="3" t="s">
        <v>579</v>
      </c>
      <c r="C146" s="3" t="s">
        <v>580</v>
      </c>
      <c r="D146" s="3" t="s">
        <v>50</v>
      </c>
    </row>
    <row r="147" spans="1:4" x14ac:dyDescent="0.3">
      <c r="A147" s="3" t="s">
        <v>581</v>
      </c>
      <c r="B147" s="3" t="s">
        <v>582</v>
      </c>
      <c r="C147" s="3" t="s">
        <v>583</v>
      </c>
      <c r="D147" s="3" t="s">
        <v>50</v>
      </c>
    </row>
    <row r="148" spans="1:4" x14ac:dyDescent="0.3">
      <c r="A148" s="3" t="s">
        <v>584</v>
      </c>
      <c r="B148" s="3" t="s">
        <v>585</v>
      </c>
      <c r="C148" s="3" t="s">
        <v>586</v>
      </c>
      <c r="D148" s="3" t="s">
        <v>50</v>
      </c>
    </row>
    <row r="149" spans="1:4" x14ac:dyDescent="0.3">
      <c r="A149" s="3" t="s">
        <v>587</v>
      </c>
      <c r="B149" s="3" t="s">
        <v>588</v>
      </c>
      <c r="C149" s="3" t="s">
        <v>589</v>
      </c>
      <c r="D149" s="3" t="s">
        <v>50</v>
      </c>
    </row>
    <row r="150" spans="1:4" x14ac:dyDescent="0.3">
      <c r="A150" s="3" t="s">
        <v>590</v>
      </c>
      <c r="B150" s="3" t="s">
        <v>591</v>
      </c>
      <c r="C150" s="3" t="s">
        <v>592</v>
      </c>
      <c r="D150" s="3" t="s">
        <v>50</v>
      </c>
    </row>
    <row r="151" spans="1:4" x14ac:dyDescent="0.3">
      <c r="A151" s="3" t="s">
        <v>593</v>
      </c>
      <c r="B151" s="3" t="s">
        <v>594</v>
      </c>
      <c r="C151" s="3" t="s">
        <v>595</v>
      </c>
      <c r="D151" s="3" t="s">
        <v>50</v>
      </c>
    </row>
    <row r="152" spans="1:4" x14ac:dyDescent="0.3">
      <c r="A152" s="3" t="s">
        <v>596</v>
      </c>
      <c r="B152" s="3" t="s">
        <v>597</v>
      </c>
      <c r="C152" s="3" t="s">
        <v>598</v>
      </c>
      <c r="D152" s="3" t="s">
        <v>50</v>
      </c>
    </row>
    <row r="153" spans="1:4" x14ac:dyDescent="0.3">
      <c r="A153" s="3" t="s">
        <v>599</v>
      </c>
      <c r="B153" s="3" t="s">
        <v>600</v>
      </c>
      <c r="C153" s="3" t="s">
        <v>601</v>
      </c>
      <c r="D153" s="3" t="s">
        <v>50</v>
      </c>
    </row>
    <row r="154" spans="1:4" x14ac:dyDescent="0.3">
      <c r="A154" s="3" t="s">
        <v>602</v>
      </c>
      <c r="B154" s="3" t="s">
        <v>603</v>
      </c>
      <c r="C154" s="3" t="s">
        <v>601</v>
      </c>
      <c r="D154" s="3" t="s">
        <v>50</v>
      </c>
    </row>
    <row r="155" spans="1:4" x14ac:dyDescent="0.3">
      <c r="A155" s="3" t="s">
        <v>604</v>
      </c>
      <c r="B155" s="3" t="s">
        <v>605</v>
      </c>
      <c r="C155" s="3" t="s">
        <v>606</v>
      </c>
      <c r="D155" s="3" t="s">
        <v>50</v>
      </c>
    </row>
    <row r="156" spans="1:4" x14ac:dyDescent="0.3">
      <c r="A156" s="3" t="s">
        <v>607</v>
      </c>
      <c r="B156" s="3" t="s">
        <v>608</v>
      </c>
      <c r="C156" s="3" t="s">
        <v>609</v>
      </c>
      <c r="D156" s="3" t="s">
        <v>50</v>
      </c>
    </row>
    <row r="157" spans="1:4" x14ac:dyDescent="0.3">
      <c r="A157" s="3" t="s">
        <v>610</v>
      </c>
      <c r="B157" s="3" t="s">
        <v>611</v>
      </c>
      <c r="C157" s="3" t="s">
        <v>612</v>
      </c>
      <c r="D157" s="3" t="s">
        <v>50</v>
      </c>
    </row>
    <row r="158" spans="1:4" x14ac:dyDescent="0.3">
      <c r="A158" s="3" t="s">
        <v>613</v>
      </c>
      <c r="B158" s="3" t="s">
        <v>614</v>
      </c>
      <c r="C158" s="3" t="s">
        <v>615</v>
      </c>
      <c r="D158" s="3" t="s">
        <v>50</v>
      </c>
    </row>
    <row r="159" spans="1:4" x14ac:dyDescent="0.3">
      <c r="A159" s="3" t="s">
        <v>616</v>
      </c>
      <c r="B159" s="3" t="s">
        <v>617</v>
      </c>
      <c r="C159" s="3" t="s">
        <v>618</v>
      </c>
      <c r="D159" s="3" t="s">
        <v>50</v>
      </c>
    </row>
    <row r="160" spans="1:4" x14ac:dyDescent="0.3">
      <c r="A160" s="3" t="s">
        <v>619</v>
      </c>
      <c r="B160" s="3" t="s">
        <v>620</v>
      </c>
      <c r="C160" s="3" t="s">
        <v>621</v>
      </c>
      <c r="D160" s="3" t="s">
        <v>50</v>
      </c>
    </row>
    <row r="161" spans="1:4" x14ac:dyDescent="0.3">
      <c r="A161" s="3" t="s">
        <v>622</v>
      </c>
      <c r="B161" s="3" t="s">
        <v>623</v>
      </c>
      <c r="C161" s="3" t="s">
        <v>624</v>
      </c>
      <c r="D161" s="3" t="s">
        <v>50</v>
      </c>
    </row>
    <row r="162" spans="1:4" x14ac:dyDescent="0.3">
      <c r="A162" s="3" t="s">
        <v>625</v>
      </c>
      <c r="B162" s="3" t="s">
        <v>626</v>
      </c>
      <c r="C162" s="3" t="s">
        <v>627</v>
      </c>
      <c r="D162" s="3" t="s">
        <v>50</v>
      </c>
    </row>
    <row r="163" spans="1:4" x14ac:dyDescent="0.3">
      <c r="A163" s="3" t="s">
        <v>628</v>
      </c>
      <c r="B163" s="3" t="s">
        <v>629</v>
      </c>
      <c r="C163" s="3" t="s">
        <v>630</v>
      </c>
      <c r="D163" s="3" t="s">
        <v>50</v>
      </c>
    </row>
    <row r="164" spans="1:4" x14ac:dyDescent="0.3">
      <c r="A164" s="3" t="s">
        <v>631</v>
      </c>
      <c r="B164" s="3" t="s">
        <v>632</v>
      </c>
      <c r="C164" s="3" t="s">
        <v>633</v>
      </c>
      <c r="D164" s="3" t="s">
        <v>50</v>
      </c>
    </row>
    <row r="165" spans="1:4" x14ac:dyDescent="0.3">
      <c r="A165" s="3" t="s">
        <v>634</v>
      </c>
      <c r="B165" s="3" t="s">
        <v>635</v>
      </c>
      <c r="C165" s="3" t="s">
        <v>633</v>
      </c>
      <c r="D165" s="3" t="s">
        <v>50</v>
      </c>
    </row>
    <row r="166" spans="1:4" x14ac:dyDescent="0.3">
      <c r="A166" s="3" t="s">
        <v>636</v>
      </c>
      <c r="B166" s="3" t="s">
        <v>637</v>
      </c>
      <c r="C166" s="3" t="s">
        <v>633</v>
      </c>
      <c r="D166" s="3" t="s">
        <v>50</v>
      </c>
    </row>
    <row r="167" spans="1:4" x14ac:dyDescent="0.3">
      <c r="A167" s="3" t="s">
        <v>638</v>
      </c>
      <c r="B167" s="3" t="s">
        <v>639</v>
      </c>
      <c r="C167" s="3" t="s">
        <v>640</v>
      </c>
      <c r="D167" s="3" t="s">
        <v>50</v>
      </c>
    </row>
    <row r="168" spans="1:4" x14ac:dyDescent="0.3">
      <c r="A168" s="3" t="s">
        <v>641</v>
      </c>
      <c r="B168" s="3" t="s">
        <v>642</v>
      </c>
      <c r="C168" s="3" t="s">
        <v>643</v>
      </c>
      <c r="D168" s="3" t="s">
        <v>50</v>
      </c>
    </row>
    <row r="169" spans="1:4" x14ac:dyDescent="0.3">
      <c r="A169" s="3" t="s">
        <v>644</v>
      </c>
      <c r="B169" s="3" t="s">
        <v>645</v>
      </c>
      <c r="C169" s="3" t="s">
        <v>646</v>
      </c>
      <c r="D169" s="3" t="s">
        <v>50</v>
      </c>
    </row>
    <row r="170" spans="1:4" x14ac:dyDescent="0.3">
      <c r="A170" s="3" t="s">
        <v>647</v>
      </c>
      <c r="B170" s="3" t="s">
        <v>648</v>
      </c>
      <c r="C170" s="3" t="s">
        <v>649</v>
      </c>
      <c r="D170" s="3" t="s">
        <v>50</v>
      </c>
    </row>
    <row r="171" spans="1:4" x14ac:dyDescent="0.3">
      <c r="A171" s="3" t="s">
        <v>650</v>
      </c>
      <c r="B171" s="3" t="s">
        <v>651</v>
      </c>
      <c r="C171" s="3" t="s">
        <v>652</v>
      </c>
      <c r="D171" s="3" t="s">
        <v>50</v>
      </c>
    </row>
    <row r="172" spans="1:4" x14ac:dyDescent="0.3">
      <c r="A172" s="3" t="s">
        <v>653</v>
      </c>
      <c r="B172" s="3" t="s">
        <v>654</v>
      </c>
      <c r="C172" s="3" t="s">
        <v>655</v>
      </c>
      <c r="D172" s="3" t="s">
        <v>50</v>
      </c>
    </row>
    <row r="173" spans="1:4" x14ac:dyDescent="0.3">
      <c r="A173" s="3" t="s">
        <v>656</v>
      </c>
      <c r="B173" s="3" t="s">
        <v>657</v>
      </c>
      <c r="C173" s="3" t="s">
        <v>658</v>
      </c>
      <c r="D173" s="3" t="s">
        <v>50</v>
      </c>
    </row>
    <row r="174" spans="1:4" x14ac:dyDescent="0.3">
      <c r="A174" s="3" t="s">
        <v>659</v>
      </c>
      <c r="B174" s="3" t="s">
        <v>660</v>
      </c>
      <c r="C174" s="3" t="s">
        <v>661</v>
      </c>
      <c r="D174" s="3" t="s">
        <v>50</v>
      </c>
    </row>
    <row r="175" spans="1:4" x14ac:dyDescent="0.3">
      <c r="A175" s="3" t="s">
        <v>662</v>
      </c>
      <c r="B175" s="3" t="s">
        <v>663</v>
      </c>
      <c r="C175" s="3" t="s">
        <v>664</v>
      </c>
      <c r="D175" s="3" t="s">
        <v>50</v>
      </c>
    </row>
    <row r="176" spans="1:4" x14ac:dyDescent="0.3">
      <c r="A176" s="3" t="s">
        <v>665</v>
      </c>
      <c r="B176" s="3" t="s">
        <v>666</v>
      </c>
      <c r="C176" s="3" t="s">
        <v>667</v>
      </c>
      <c r="D176" s="3" t="s">
        <v>50</v>
      </c>
    </row>
    <row r="177" spans="1:4" x14ac:dyDescent="0.3">
      <c r="A177" s="3" t="s">
        <v>668</v>
      </c>
      <c r="B177" s="3" t="s">
        <v>669</v>
      </c>
      <c r="C177" s="3" t="s">
        <v>670</v>
      </c>
      <c r="D177" s="3" t="s">
        <v>50</v>
      </c>
    </row>
    <row r="178" spans="1:4" x14ac:dyDescent="0.3">
      <c r="A178" s="3" t="s">
        <v>671</v>
      </c>
      <c r="B178" s="3" t="s">
        <v>672</v>
      </c>
      <c r="C178" s="3" t="s">
        <v>673</v>
      </c>
      <c r="D178" s="3" t="s">
        <v>50</v>
      </c>
    </row>
    <row r="179" spans="1:4" x14ac:dyDescent="0.3">
      <c r="A179" s="3" t="s">
        <v>674</v>
      </c>
      <c r="B179" s="3" t="s">
        <v>675</v>
      </c>
      <c r="C179" s="3" t="s">
        <v>676</v>
      </c>
      <c r="D179" s="3" t="s">
        <v>50</v>
      </c>
    </row>
    <row r="180" spans="1:4" x14ac:dyDescent="0.3">
      <c r="A180" s="3" t="s">
        <v>677</v>
      </c>
      <c r="B180" s="3" t="s">
        <v>678</v>
      </c>
      <c r="C180" s="3" t="s">
        <v>679</v>
      </c>
      <c r="D180" s="3" t="s">
        <v>50</v>
      </c>
    </row>
    <row r="181" spans="1:4" x14ac:dyDescent="0.3">
      <c r="A181" s="3" t="s">
        <v>680</v>
      </c>
      <c r="B181" s="3" t="s">
        <v>681</v>
      </c>
      <c r="C181" s="3" t="s">
        <v>682</v>
      </c>
      <c r="D181" s="3" t="s">
        <v>50</v>
      </c>
    </row>
    <row r="182" spans="1:4" x14ac:dyDescent="0.3">
      <c r="A182" s="3" t="s">
        <v>683</v>
      </c>
      <c r="B182" s="3" t="s">
        <v>683</v>
      </c>
      <c r="C182" s="3" t="s">
        <v>684</v>
      </c>
      <c r="D182" s="3" t="s">
        <v>50</v>
      </c>
    </row>
    <row r="183" spans="1:4" x14ac:dyDescent="0.3">
      <c r="A183" s="3" t="s">
        <v>685</v>
      </c>
      <c r="B183" s="3" t="s">
        <v>686</v>
      </c>
      <c r="C183" s="3" t="s">
        <v>687</v>
      </c>
      <c r="D183" s="3" t="s">
        <v>50</v>
      </c>
    </row>
    <row r="184" spans="1:4" x14ac:dyDescent="0.3">
      <c r="A184" s="3" t="s">
        <v>688</v>
      </c>
      <c r="B184" s="3" t="s">
        <v>689</v>
      </c>
      <c r="C184" s="3" t="s">
        <v>687</v>
      </c>
      <c r="D184" s="3" t="s">
        <v>50</v>
      </c>
    </row>
    <row r="185" spans="1:4" x14ac:dyDescent="0.3">
      <c r="A185" s="3" t="s">
        <v>690</v>
      </c>
      <c r="B185" s="3" t="s">
        <v>691</v>
      </c>
      <c r="C185" s="3" t="s">
        <v>692</v>
      </c>
      <c r="D185" s="3" t="s">
        <v>50</v>
      </c>
    </row>
    <row r="186" spans="1:4" x14ac:dyDescent="0.3">
      <c r="A186" s="3" t="s">
        <v>693</v>
      </c>
      <c r="B186" s="3" t="s">
        <v>694</v>
      </c>
      <c r="C186" s="3" t="s">
        <v>695</v>
      </c>
      <c r="D186" s="3" t="s">
        <v>50</v>
      </c>
    </row>
    <row r="187" spans="1:4" x14ac:dyDescent="0.3">
      <c r="A187" s="3" t="s">
        <v>696</v>
      </c>
      <c r="B187" s="3" t="s">
        <v>697</v>
      </c>
      <c r="C187" s="3" t="s">
        <v>698</v>
      </c>
      <c r="D187" s="3" t="s">
        <v>50</v>
      </c>
    </row>
    <row r="188" spans="1:4" x14ac:dyDescent="0.3">
      <c r="A188" s="3" t="s">
        <v>699</v>
      </c>
      <c r="B188" s="3" t="s">
        <v>700</v>
      </c>
      <c r="C188" s="3" t="s">
        <v>701</v>
      </c>
      <c r="D188" s="3" t="s">
        <v>50</v>
      </c>
    </row>
    <row r="189" spans="1:4" x14ac:dyDescent="0.3">
      <c r="A189" s="3" t="s">
        <v>702</v>
      </c>
      <c r="B189" s="3" t="s">
        <v>703</v>
      </c>
      <c r="C189" s="3" t="s">
        <v>704</v>
      </c>
      <c r="D189" s="3" t="s">
        <v>50</v>
      </c>
    </row>
    <row r="190" spans="1:4" x14ac:dyDescent="0.3">
      <c r="A190" s="3" t="s">
        <v>705</v>
      </c>
      <c r="B190" s="3" t="s">
        <v>706</v>
      </c>
      <c r="C190" s="3" t="s">
        <v>707</v>
      </c>
      <c r="D190" s="3" t="s">
        <v>50</v>
      </c>
    </row>
    <row r="191" spans="1:4" x14ac:dyDescent="0.3">
      <c r="A191" s="3" t="s">
        <v>708</v>
      </c>
      <c r="B191" s="3" t="s">
        <v>709</v>
      </c>
      <c r="C191" s="3" t="s">
        <v>710</v>
      </c>
      <c r="D191" s="3" t="s">
        <v>50</v>
      </c>
    </row>
    <row r="192" spans="1:4" x14ac:dyDescent="0.3">
      <c r="A192" s="3" t="s">
        <v>711</v>
      </c>
      <c r="B192" s="3" t="s">
        <v>712</v>
      </c>
      <c r="C192" s="3" t="s">
        <v>713</v>
      </c>
      <c r="D192" s="3" t="s">
        <v>50</v>
      </c>
    </row>
    <row r="193" spans="1:4" x14ac:dyDescent="0.3">
      <c r="A193" s="3" t="s">
        <v>714</v>
      </c>
      <c r="B193" s="3" t="s">
        <v>715</v>
      </c>
      <c r="C193" s="3" t="s">
        <v>716</v>
      </c>
      <c r="D193" s="3" t="s">
        <v>50</v>
      </c>
    </row>
    <row r="194" spans="1:4" x14ac:dyDescent="0.3">
      <c r="A194" s="3" t="s">
        <v>717</v>
      </c>
      <c r="B194" s="3" t="s">
        <v>715</v>
      </c>
      <c r="C194" s="3" t="s">
        <v>716</v>
      </c>
      <c r="D194" s="3" t="s">
        <v>50</v>
      </c>
    </row>
    <row r="195" spans="1:4" x14ac:dyDescent="0.3">
      <c r="A195" s="3" t="s">
        <v>718</v>
      </c>
      <c r="B195" s="3" t="s">
        <v>715</v>
      </c>
      <c r="C195" s="3" t="s">
        <v>716</v>
      </c>
      <c r="D195" s="3" t="s">
        <v>50</v>
      </c>
    </row>
    <row r="196" spans="1:4" x14ac:dyDescent="0.3">
      <c r="A196" s="3" t="s">
        <v>719</v>
      </c>
      <c r="B196" s="3" t="s">
        <v>720</v>
      </c>
      <c r="C196" s="3" t="s">
        <v>721</v>
      </c>
      <c r="D196" s="3" t="s">
        <v>50</v>
      </c>
    </row>
    <row r="197" spans="1:4" x14ac:dyDescent="0.3">
      <c r="A197" s="3" t="s">
        <v>722</v>
      </c>
      <c r="B197" s="3" t="s">
        <v>723</v>
      </c>
      <c r="C197" s="3" t="s">
        <v>724</v>
      </c>
      <c r="D197" s="3" t="s">
        <v>50</v>
      </c>
    </row>
    <row r="198" spans="1:4" x14ac:dyDescent="0.3">
      <c r="A198" s="3" t="s">
        <v>725</v>
      </c>
      <c r="B198" s="3" t="s">
        <v>726</v>
      </c>
      <c r="C198" s="3" t="s">
        <v>727</v>
      </c>
      <c r="D198" s="3" t="s">
        <v>50</v>
      </c>
    </row>
    <row r="199" spans="1:4" x14ac:dyDescent="0.3">
      <c r="A199" s="3" t="s">
        <v>728</v>
      </c>
      <c r="B199" s="3" t="s">
        <v>728</v>
      </c>
      <c r="C199" s="3" t="s">
        <v>729</v>
      </c>
      <c r="D199" s="3" t="s">
        <v>50</v>
      </c>
    </row>
    <row r="200" spans="1:4" x14ac:dyDescent="0.3">
      <c r="A200" s="3" t="s">
        <v>730</v>
      </c>
      <c r="B200" s="3" t="s">
        <v>731</v>
      </c>
      <c r="C200" s="3" t="s">
        <v>732</v>
      </c>
      <c r="D200" s="3" t="s">
        <v>50</v>
      </c>
    </row>
    <row r="201" spans="1:4" x14ac:dyDescent="0.3">
      <c r="A201" s="3" t="s">
        <v>733</v>
      </c>
      <c r="B201" s="3" t="s">
        <v>734</v>
      </c>
      <c r="C201" s="3" t="s">
        <v>735</v>
      </c>
      <c r="D201" s="3" t="s">
        <v>50</v>
      </c>
    </row>
    <row r="202" spans="1:4" x14ac:dyDescent="0.3">
      <c r="A202" s="3" t="s">
        <v>736</v>
      </c>
      <c r="B202" s="3" t="s">
        <v>737</v>
      </c>
      <c r="C202" s="3" t="s">
        <v>738</v>
      </c>
      <c r="D202" s="3" t="s">
        <v>50</v>
      </c>
    </row>
    <row r="203" spans="1:4" x14ac:dyDescent="0.3">
      <c r="A203" s="3" t="s">
        <v>739</v>
      </c>
      <c r="B203" s="3" t="s">
        <v>740</v>
      </c>
      <c r="C203" s="3" t="s">
        <v>741</v>
      </c>
      <c r="D203" s="3" t="s">
        <v>50</v>
      </c>
    </row>
    <row r="204" spans="1:4" x14ac:dyDescent="0.3">
      <c r="A204" s="3" t="s">
        <v>742</v>
      </c>
      <c r="B204" s="3" t="s">
        <v>743</v>
      </c>
      <c r="C204" s="3" t="s">
        <v>744</v>
      </c>
      <c r="D204" s="3" t="s">
        <v>50</v>
      </c>
    </row>
    <row r="205" spans="1:4" x14ac:dyDescent="0.3">
      <c r="A205" s="3" t="s">
        <v>745</v>
      </c>
      <c r="B205" s="3" t="s">
        <v>746</v>
      </c>
      <c r="C205" s="3" t="s">
        <v>747</v>
      </c>
      <c r="D205" s="3" t="s">
        <v>50</v>
      </c>
    </row>
    <row r="206" spans="1:4" x14ac:dyDescent="0.3">
      <c r="A206" s="3" t="s">
        <v>748</v>
      </c>
      <c r="B206" s="3" t="s">
        <v>749</v>
      </c>
      <c r="C206" s="3" t="s">
        <v>750</v>
      </c>
      <c r="D206" s="3" t="s">
        <v>50</v>
      </c>
    </row>
    <row r="207" spans="1:4" x14ac:dyDescent="0.3">
      <c r="A207" s="3" t="s">
        <v>751</v>
      </c>
      <c r="B207" s="3" t="s">
        <v>752</v>
      </c>
      <c r="C207" s="3" t="s">
        <v>753</v>
      </c>
      <c r="D207" s="3" t="s">
        <v>50</v>
      </c>
    </row>
    <row r="208" spans="1:4" x14ac:dyDescent="0.3">
      <c r="A208" s="3" t="s">
        <v>754</v>
      </c>
      <c r="B208" s="3" t="s">
        <v>755</v>
      </c>
      <c r="C208" s="3" t="s">
        <v>756</v>
      </c>
      <c r="D208" s="3" t="s">
        <v>50</v>
      </c>
    </row>
    <row r="209" spans="1:4" x14ac:dyDescent="0.3">
      <c r="A209" s="3" t="s">
        <v>757</v>
      </c>
      <c r="B209" s="3" t="s">
        <v>758</v>
      </c>
      <c r="C209" s="3" t="s">
        <v>759</v>
      </c>
      <c r="D209" s="3" t="s">
        <v>50</v>
      </c>
    </row>
    <row r="210" spans="1:4" x14ac:dyDescent="0.3">
      <c r="A210" s="3" t="s">
        <v>760</v>
      </c>
      <c r="B210" s="3" t="s">
        <v>761</v>
      </c>
      <c r="C210" s="3" t="s">
        <v>762</v>
      </c>
      <c r="D210" s="3" t="s">
        <v>50</v>
      </c>
    </row>
    <row r="211" spans="1:4" x14ac:dyDescent="0.3">
      <c r="A211" s="3" t="s">
        <v>763</v>
      </c>
      <c r="B211" s="3" t="s">
        <v>764</v>
      </c>
      <c r="C211" s="3" t="s">
        <v>765</v>
      </c>
      <c r="D211" s="3" t="s">
        <v>50</v>
      </c>
    </row>
    <row r="212" spans="1:4" x14ac:dyDescent="0.3">
      <c r="A212" s="3" t="s">
        <v>766</v>
      </c>
      <c r="B212" s="3" t="s">
        <v>767</v>
      </c>
      <c r="C212" s="3" t="s">
        <v>768</v>
      </c>
      <c r="D212" s="3" t="s">
        <v>50</v>
      </c>
    </row>
    <row r="213" spans="1:4" x14ac:dyDescent="0.3">
      <c r="A213" s="3" t="s">
        <v>769</v>
      </c>
      <c r="B213" s="3" t="s">
        <v>770</v>
      </c>
      <c r="C213" s="3" t="s">
        <v>771</v>
      </c>
      <c r="D213" s="3" t="s">
        <v>50</v>
      </c>
    </row>
    <row r="214" spans="1:4" x14ac:dyDescent="0.3">
      <c r="A214" s="3" t="s">
        <v>772</v>
      </c>
      <c r="B214" s="3" t="s">
        <v>773</v>
      </c>
      <c r="C214" s="3" t="s">
        <v>774</v>
      </c>
      <c r="D214" s="3" t="s">
        <v>50</v>
      </c>
    </row>
    <row r="215" spans="1:4" x14ac:dyDescent="0.3">
      <c r="A215" s="3" t="s">
        <v>775</v>
      </c>
      <c r="B215" s="3" t="s">
        <v>776</v>
      </c>
      <c r="C215" s="3" t="s">
        <v>777</v>
      </c>
      <c r="D215" s="3" t="s">
        <v>50</v>
      </c>
    </row>
    <row r="216" spans="1:4" x14ac:dyDescent="0.3">
      <c r="A216" s="3" t="s">
        <v>778</v>
      </c>
      <c r="B216" s="3" t="s">
        <v>779</v>
      </c>
      <c r="C216" s="3" t="s">
        <v>780</v>
      </c>
      <c r="D216" s="3" t="s">
        <v>50</v>
      </c>
    </row>
    <row r="217" spans="1:4" x14ac:dyDescent="0.3">
      <c r="A217" s="3" t="s">
        <v>781</v>
      </c>
      <c r="B217" s="3" t="s">
        <v>782</v>
      </c>
      <c r="C217" s="3" t="s">
        <v>783</v>
      </c>
      <c r="D217" s="3" t="s">
        <v>50</v>
      </c>
    </row>
    <row r="218" spans="1:4" x14ac:dyDescent="0.3">
      <c r="A218" s="3" t="s">
        <v>784</v>
      </c>
      <c r="B218" s="3" t="s">
        <v>785</v>
      </c>
      <c r="C218" s="3" t="s">
        <v>786</v>
      </c>
      <c r="D218" s="3" t="s">
        <v>50</v>
      </c>
    </row>
    <row r="219" spans="1:4" x14ac:dyDescent="0.3">
      <c r="A219" s="3" t="s">
        <v>787</v>
      </c>
      <c r="B219" s="3" t="s">
        <v>788</v>
      </c>
      <c r="C219" s="3" t="s">
        <v>789</v>
      </c>
      <c r="D219" s="3" t="s">
        <v>50</v>
      </c>
    </row>
    <row r="220" spans="1:4" x14ac:dyDescent="0.3">
      <c r="A220" s="3" t="s">
        <v>790</v>
      </c>
      <c r="B220" s="3" t="s">
        <v>791</v>
      </c>
      <c r="C220" s="3" t="s">
        <v>792</v>
      </c>
      <c r="D220" s="3" t="s">
        <v>50</v>
      </c>
    </row>
    <row r="221" spans="1:4" x14ac:dyDescent="0.3">
      <c r="A221" s="3" t="s">
        <v>793</v>
      </c>
      <c r="B221" s="3" t="s">
        <v>794</v>
      </c>
      <c r="C221" s="3" t="s">
        <v>795</v>
      </c>
      <c r="D221" s="3" t="s">
        <v>50</v>
      </c>
    </row>
    <row r="222" spans="1:4" x14ac:dyDescent="0.3">
      <c r="A222" s="3" t="s">
        <v>796</v>
      </c>
      <c r="B222" s="3" t="s">
        <v>797</v>
      </c>
      <c r="C222" s="3" t="s">
        <v>798</v>
      </c>
      <c r="D222" s="3" t="s">
        <v>50</v>
      </c>
    </row>
    <row r="223" spans="1:4" x14ac:dyDescent="0.3">
      <c r="A223" s="3" t="s">
        <v>799</v>
      </c>
      <c r="B223" s="3" t="s">
        <v>800</v>
      </c>
      <c r="C223" s="3" t="s">
        <v>801</v>
      </c>
      <c r="D223" s="3" t="s">
        <v>50</v>
      </c>
    </row>
    <row r="224" spans="1:4" x14ac:dyDescent="0.3">
      <c r="A224" s="3" t="s">
        <v>802</v>
      </c>
      <c r="B224" s="3" t="s">
        <v>803</v>
      </c>
      <c r="C224" s="3" t="s">
        <v>804</v>
      </c>
      <c r="D224" s="3" t="s">
        <v>50</v>
      </c>
    </row>
    <row r="225" spans="1:4" x14ac:dyDescent="0.3">
      <c r="A225" s="3" t="s">
        <v>805</v>
      </c>
      <c r="B225" s="3" t="s">
        <v>806</v>
      </c>
      <c r="C225" s="3" t="s">
        <v>807</v>
      </c>
      <c r="D225" s="3" t="s">
        <v>50</v>
      </c>
    </row>
    <row r="226" spans="1:4" x14ac:dyDescent="0.3">
      <c r="A226" s="3" t="s">
        <v>808</v>
      </c>
      <c r="B226" s="3" t="s">
        <v>809</v>
      </c>
      <c r="C226" s="3" t="s">
        <v>810</v>
      </c>
      <c r="D226" s="3" t="s">
        <v>50</v>
      </c>
    </row>
    <row r="227" spans="1:4" x14ac:dyDescent="0.3">
      <c r="A227" s="3" t="s">
        <v>811</v>
      </c>
      <c r="B227" s="3" t="s">
        <v>812</v>
      </c>
      <c r="C227" s="3" t="s">
        <v>813</v>
      </c>
      <c r="D227" s="3" t="s">
        <v>50</v>
      </c>
    </row>
    <row r="228" spans="1:4" x14ac:dyDescent="0.3">
      <c r="A228" s="3" t="s">
        <v>814</v>
      </c>
      <c r="B228" s="3" t="s">
        <v>815</v>
      </c>
      <c r="C228" s="3" t="s">
        <v>816</v>
      </c>
      <c r="D228" s="3" t="s">
        <v>50</v>
      </c>
    </row>
    <row r="229" spans="1:4" x14ac:dyDescent="0.3">
      <c r="A229" s="3" t="s">
        <v>817</v>
      </c>
      <c r="B229" s="3" t="s">
        <v>817</v>
      </c>
      <c r="C229" s="3" t="s">
        <v>818</v>
      </c>
      <c r="D229" s="3" t="s">
        <v>50</v>
      </c>
    </row>
    <row r="230" spans="1:4" x14ac:dyDescent="0.3">
      <c r="A230" s="3" t="s">
        <v>819</v>
      </c>
      <c r="B230" s="3" t="s">
        <v>820</v>
      </c>
      <c r="C230" s="3" t="s">
        <v>821</v>
      </c>
      <c r="D230" s="3" t="s">
        <v>50</v>
      </c>
    </row>
    <row r="231" spans="1:4" x14ac:dyDescent="0.3">
      <c r="A231" s="3" t="s">
        <v>822</v>
      </c>
      <c r="B231" s="3" t="s">
        <v>823</v>
      </c>
      <c r="C231" s="3" t="s">
        <v>824</v>
      </c>
      <c r="D231" s="3" t="s">
        <v>50</v>
      </c>
    </row>
    <row r="232" spans="1:4" x14ac:dyDescent="0.3">
      <c r="A232" s="3" t="s">
        <v>825</v>
      </c>
      <c r="B232" s="3" t="s">
        <v>826</v>
      </c>
      <c r="C232" s="3" t="s">
        <v>827</v>
      </c>
      <c r="D232" s="3" t="s">
        <v>50</v>
      </c>
    </row>
    <row r="233" spans="1:4" x14ac:dyDescent="0.3">
      <c r="A233" s="3" t="s">
        <v>828</v>
      </c>
      <c r="B233" s="3" t="s">
        <v>829</v>
      </c>
      <c r="C233" s="3" t="s">
        <v>830</v>
      </c>
      <c r="D233" s="3" t="s">
        <v>50</v>
      </c>
    </row>
    <row r="234" spans="1:4" x14ac:dyDescent="0.3">
      <c r="A234" s="3" t="s">
        <v>831</v>
      </c>
      <c r="B234" s="3" t="s">
        <v>832</v>
      </c>
      <c r="C234" s="3" t="s">
        <v>833</v>
      </c>
      <c r="D234" s="3" t="s">
        <v>50</v>
      </c>
    </row>
    <row r="235" spans="1:4" x14ac:dyDescent="0.3">
      <c r="A235" s="3" t="s">
        <v>834</v>
      </c>
      <c r="B235" s="3" t="s">
        <v>835</v>
      </c>
      <c r="C235" s="3" t="s">
        <v>836</v>
      </c>
      <c r="D235" s="3" t="s">
        <v>50</v>
      </c>
    </row>
    <row r="236" spans="1:4" x14ac:dyDescent="0.3">
      <c r="A236" s="3" t="s">
        <v>837</v>
      </c>
      <c r="B236" s="3" t="s">
        <v>838</v>
      </c>
      <c r="C236" s="3" t="s">
        <v>839</v>
      </c>
      <c r="D236" s="3" t="s">
        <v>50</v>
      </c>
    </row>
    <row r="237" spans="1:4" x14ac:dyDescent="0.3">
      <c r="A237" s="3" t="s">
        <v>840</v>
      </c>
      <c r="B237" s="3" t="s">
        <v>841</v>
      </c>
      <c r="C237" s="3" t="s">
        <v>842</v>
      </c>
      <c r="D237" s="3" t="s">
        <v>50</v>
      </c>
    </row>
    <row r="238" spans="1:4" x14ac:dyDescent="0.3">
      <c r="A238" s="3" t="s">
        <v>843</v>
      </c>
      <c r="B238" s="3" t="s">
        <v>844</v>
      </c>
      <c r="C238" s="3" t="s">
        <v>845</v>
      </c>
      <c r="D238" s="3" t="s">
        <v>50</v>
      </c>
    </row>
    <row r="239" spans="1:4" x14ac:dyDescent="0.3">
      <c r="A239" s="3" t="s">
        <v>846</v>
      </c>
      <c r="B239" s="3" t="s">
        <v>847</v>
      </c>
      <c r="C239" s="3" t="s">
        <v>848</v>
      </c>
      <c r="D239" s="3" t="s">
        <v>50</v>
      </c>
    </row>
    <row r="240" spans="1:4" x14ac:dyDescent="0.3">
      <c r="A240" s="3" t="s">
        <v>849</v>
      </c>
      <c r="B240" s="3" t="s">
        <v>850</v>
      </c>
      <c r="C240" s="3" t="s">
        <v>851</v>
      </c>
      <c r="D240" s="3" t="s">
        <v>50</v>
      </c>
    </row>
    <row r="241" spans="1:4" x14ac:dyDescent="0.3">
      <c r="A241" s="3" t="s">
        <v>852</v>
      </c>
      <c r="B241" s="3" t="s">
        <v>853</v>
      </c>
      <c r="C241" s="3" t="s">
        <v>854</v>
      </c>
      <c r="D241" s="3" t="s">
        <v>50</v>
      </c>
    </row>
    <row r="242" spans="1:4" x14ac:dyDescent="0.3">
      <c r="A242" s="3" t="s">
        <v>855</v>
      </c>
      <c r="B242" s="3" t="s">
        <v>856</v>
      </c>
      <c r="C242" s="3" t="s">
        <v>857</v>
      </c>
      <c r="D242" s="3" t="s">
        <v>50</v>
      </c>
    </row>
    <row r="243" spans="1:4" x14ac:dyDescent="0.3">
      <c r="A243" s="3" t="s">
        <v>858</v>
      </c>
      <c r="B243" s="3" t="s">
        <v>859</v>
      </c>
      <c r="C243" s="3" t="s">
        <v>860</v>
      </c>
      <c r="D243" s="3" t="s">
        <v>50</v>
      </c>
    </row>
    <row r="244" spans="1:4" x14ac:dyDescent="0.3">
      <c r="A244" s="3" t="s">
        <v>861</v>
      </c>
      <c r="B244" s="3" t="s">
        <v>862</v>
      </c>
      <c r="C244" s="3" t="s">
        <v>863</v>
      </c>
      <c r="D244" s="3" t="s">
        <v>50</v>
      </c>
    </row>
    <row r="245" spans="1:4" x14ac:dyDescent="0.3">
      <c r="A245" s="3" t="s">
        <v>864</v>
      </c>
      <c r="B245" s="3" t="s">
        <v>864</v>
      </c>
      <c r="C245" s="3" t="s">
        <v>865</v>
      </c>
      <c r="D245" s="3" t="s">
        <v>50</v>
      </c>
    </row>
    <row r="246" spans="1:4" x14ac:dyDescent="0.3">
      <c r="A246" s="3" t="s">
        <v>866</v>
      </c>
      <c r="B246" s="3" t="s">
        <v>867</v>
      </c>
      <c r="C246" s="3" t="s">
        <v>868</v>
      </c>
      <c r="D246" s="3" t="s">
        <v>50</v>
      </c>
    </row>
    <row r="247" spans="1:4" x14ac:dyDescent="0.3">
      <c r="A247" s="3" t="s">
        <v>869</v>
      </c>
      <c r="B247" s="3" t="s">
        <v>870</v>
      </c>
      <c r="C247" s="3" t="s">
        <v>868</v>
      </c>
      <c r="D247" s="3" t="s">
        <v>50</v>
      </c>
    </row>
    <row r="248" spans="1:4" x14ac:dyDescent="0.3">
      <c r="A248" s="3" t="s">
        <v>871</v>
      </c>
      <c r="B248" s="3" t="s">
        <v>872</v>
      </c>
      <c r="C248" s="3" t="s">
        <v>873</v>
      </c>
      <c r="D248" s="3" t="s">
        <v>50</v>
      </c>
    </row>
    <row r="249" spans="1:4" x14ac:dyDescent="0.3">
      <c r="A249" s="3" t="s">
        <v>874</v>
      </c>
      <c r="B249" s="3" t="s">
        <v>875</v>
      </c>
      <c r="C249" s="3" t="s">
        <v>876</v>
      </c>
      <c r="D249" s="3" t="s">
        <v>50</v>
      </c>
    </row>
    <row r="250" spans="1:4" x14ac:dyDescent="0.3">
      <c r="A250" s="3" t="s">
        <v>877</v>
      </c>
      <c r="B250" s="3" t="s">
        <v>878</v>
      </c>
      <c r="C250" s="3" t="s">
        <v>879</v>
      </c>
      <c r="D250" s="3" t="s">
        <v>50</v>
      </c>
    </row>
    <row r="251" spans="1:4" x14ac:dyDescent="0.3">
      <c r="A251" s="3" t="s">
        <v>880</v>
      </c>
      <c r="B251" s="3" t="s">
        <v>881</v>
      </c>
      <c r="C251" s="3" t="s">
        <v>882</v>
      </c>
      <c r="D251" s="3" t="s">
        <v>50</v>
      </c>
    </row>
    <row r="252" spans="1:4" x14ac:dyDescent="0.3">
      <c r="A252" s="3" t="s">
        <v>883</v>
      </c>
      <c r="B252" s="3" t="s">
        <v>884</v>
      </c>
      <c r="C252" s="3" t="s">
        <v>885</v>
      </c>
      <c r="D252" s="3" t="s">
        <v>50</v>
      </c>
    </row>
    <row r="253" spans="1:4" x14ac:dyDescent="0.3">
      <c r="A253" s="3" t="s">
        <v>886</v>
      </c>
      <c r="B253" s="3" t="s">
        <v>887</v>
      </c>
      <c r="C253" s="3" t="s">
        <v>888</v>
      </c>
      <c r="D253" s="3" t="s">
        <v>50</v>
      </c>
    </row>
    <row r="254" spans="1:4" x14ac:dyDescent="0.3">
      <c r="A254" s="3" t="s">
        <v>889</v>
      </c>
      <c r="B254" s="3" t="s">
        <v>890</v>
      </c>
      <c r="C254" s="3" t="s">
        <v>891</v>
      </c>
      <c r="D254" s="3" t="s">
        <v>50</v>
      </c>
    </row>
    <row r="255" spans="1:4" x14ac:dyDescent="0.3">
      <c r="A255" s="3" t="s">
        <v>892</v>
      </c>
      <c r="B255" s="3" t="s">
        <v>893</v>
      </c>
      <c r="C255" s="3" t="s">
        <v>894</v>
      </c>
      <c r="D255" s="3" t="s">
        <v>50</v>
      </c>
    </row>
    <row r="256" spans="1:4" x14ac:dyDescent="0.3">
      <c r="A256" s="3" t="s">
        <v>895</v>
      </c>
      <c r="B256" s="3" t="s">
        <v>896</v>
      </c>
      <c r="C256" s="3" t="s">
        <v>897</v>
      </c>
      <c r="D256" s="3" t="s">
        <v>50</v>
      </c>
    </row>
    <row r="257" spans="1:4" x14ac:dyDescent="0.3">
      <c r="A257" s="3" t="s">
        <v>898</v>
      </c>
      <c r="B257" s="3" t="s">
        <v>898</v>
      </c>
      <c r="C257" s="3" t="s">
        <v>899</v>
      </c>
      <c r="D257" s="3" t="s">
        <v>50</v>
      </c>
    </row>
    <row r="258" spans="1:4" x14ac:dyDescent="0.3">
      <c r="A258" s="3" t="s">
        <v>900</v>
      </c>
      <c r="B258" s="3" t="s">
        <v>901</v>
      </c>
      <c r="C258" s="3" t="s">
        <v>902</v>
      </c>
      <c r="D258" s="3" t="s">
        <v>50</v>
      </c>
    </row>
    <row r="259" spans="1:4" x14ac:dyDescent="0.3">
      <c r="A259" s="3" t="s">
        <v>903</v>
      </c>
      <c r="B259" s="3" t="s">
        <v>904</v>
      </c>
      <c r="C259" s="3" t="s">
        <v>905</v>
      </c>
      <c r="D259" s="3" t="s">
        <v>50</v>
      </c>
    </row>
    <row r="260" spans="1:4" x14ac:dyDescent="0.3">
      <c r="A260" s="3" t="s">
        <v>906</v>
      </c>
      <c r="B260" s="3" t="s">
        <v>907</v>
      </c>
      <c r="C260" s="3" t="s">
        <v>908</v>
      </c>
      <c r="D260" s="3" t="s">
        <v>50</v>
      </c>
    </row>
    <row r="261" spans="1:4" x14ac:dyDescent="0.3">
      <c r="A261" s="3" t="s">
        <v>909</v>
      </c>
      <c r="B261" s="3" t="s">
        <v>910</v>
      </c>
      <c r="C261" s="3" t="s">
        <v>911</v>
      </c>
      <c r="D261" s="3" t="s">
        <v>50</v>
      </c>
    </row>
    <row r="262" spans="1:4" x14ac:dyDescent="0.3">
      <c r="A262" s="3" t="s">
        <v>912</v>
      </c>
      <c r="B262" s="3" t="s">
        <v>913</v>
      </c>
      <c r="C262" s="3" t="s">
        <v>914</v>
      </c>
      <c r="D262" s="3" t="s">
        <v>50</v>
      </c>
    </row>
    <row r="263" spans="1:4" x14ac:dyDescent="0.3">
      <c r="A263" s="3" t="s">
        <v>915</v>
      </c>
      <c r="B263" s="3" t="s">
        <v>915</v>
      </c>
      <c r="C263" s="3" t="s">
        <v>916</v>
      </c>
      <c r="D263" s="3" t="s">
        <v>50</v>
      </c>
    </row>
    <row r="264" spans="1:4" x14ac:dyDescent="0.3">
      <c r="A264" s="3" t="s">
        <v>917</v>
      </c>
      <c r="B264" s="3" t="s">
        <v>918</v>
      </c>
      <c r="C264" s="3" t="s">
        <v>919</v>
      </c>
      <c r="D264" s="3" t="s">
        <v>50</v>
      </c>
    </row>
    <row r="265" spans="1:4" x14ac:dyDescent="0.3">
      <c r="A265" s="3" t="s">
        <v>920</v>
      </c>
      <c r="B265" s="3" t="s">
        <v>921</v>
      </c>
      <c r="C265" s="3" t="s">
        <v>922</v>
      </c>
      <c r="D265" s="3" t="s">
        <v>50</v>
      </c>
    </row>
    <row r="266" spans="1:4" x14ac:dyDescent="0.3">
      <c r="A266" s="3" t="s">
        <v>923</v>
      </c>
      <c r="B266" s="3" t="s">
        <v>924</v>
      </c>
      <c r="C266" s="3" t="s">
        <v>925</v>
      </c>
      <c r="D266" s="3" t="s">
        <v>50</v>
      </c>
    </row>
    <row r="267" spans="1:4" x14ac:dyDescent="0.3">
      <c r="A267" s="3" t="s">
        <v>926</v>
      </c>
      <c r="B267" s="3" t="s">
        <v>927</v>
      </c>
      <c r="C267" s="3" t="s">
        <v>928</v>
      </c>
      <c r="D267" s="3" t="s">
        <v>50</v>
      </c>
    </row>
    <row r="268" spans="1:4" x14ac:dyDescent="0.3">
      <c r="A268" s="3" t="s">
        <v>929</v>
      </c>
      <c r="B268" s="3" t="s">
        <v>930</v>
      </c>
      <c r="C268" s="3" t="s">
        <v>931</v>
      </c>
      <c r="D268" s="3" t="s">
        <v>50</v>
      </c>
    </row>
    <row r="269" spans="1:4" x14ac:dyDescent="0.3">
      <c r="A269" s="3" t="s">
        <v>932</v>
      </c>
      <c r="B269" s="3" t="s">
        <v>933</v>
      </c>
      <c r="C269" s="3" t="s">
        <v>934</v>
      </c>
      <c r="D269" s="3" t="s">
        <v>50</v>
      </c>
    </row>
    <row r="270" spans="1:4" x14ac:dyDescent="0.3">
      <c r="A270" s="3" t="s">
        <v>935</v>
      </c>
      <c r="B270" s="3" t="s">
        <v>936</v>
      </c>
      <c r="C270" s="3" t="s">
        <v>937</v>
      </c>
      <c r="D270" s="3" t="s">
        <v>50</v>
      </c>
    </row>
    <row r="271" spans="1:4" x14ac:dyDescent="0.3">
      <c r="A271" s="3" t="s">
        <v>938</v>
      </c>
      <c r="B271" s="3" t="s">
        <v>939</v>
      </c>
      <c r="C271" s="3" t="s">
        <v>940</v>
      </c>
      <c r="D271" s="3" t="s">
        <v>50</v>
      </c>
    </row>
    <row r="272" spans="1:4" x14ac:dyDescent="0.3">
      <c r="A272" s="3" t="s">
        <v>941</v>
      </c>
      <c r="B272" s="3" t="s">
        <v>942</v>
      </c>
      <c r="C272" s="3" t="s">
        <v>943</v>
      </c>
      <c r="D272" s="3" t="s">
        <v>50</v>
      </c>
    </row>
    <row r="273" spans="1:4" x14ac:dyDescent="0.3">
      <c r="A273" s="3" t="s">
        <v>944</v>
      </c>
      <c r="B273" s="3" t="s">
        <v>945</v>
      </c>
      <c r="C273" s="3" t="s">
        <v>946</v>
      </c>
      <c r="D273" s="3" t="s">
        <v>50</v>
      </c>
    </row>
    <row r="274" spans="1:4" x14ac:dyDescent="0.3">
      <c r="A274" s="3" t="s">
        <v>947</v>
      </c>
      <c r="B274" s="3" t="s">
        <v>948</v>
      </c>
      <c r="C274" s="3" t="s">
        <v>949</v>
      </c>
      <c r="D274" s="3" t="s">
        <v>50</v>
      </c>
    </row>
    <row r="275" spans="1:4" x14ac:dyDescent="0.3">
      <c r="A275" s="3" t="s">
        <v>950</v>
      </c>
      <c r="B275" s="3" t="s">
        <v>951</v>
      </c>
      <c r="C275" s="3" t="s">
        <v>952</v>
      </c>
      <c r="D275" s="3" t="s">
        <v>50</v>
      </c>
    </row>
    <row r="276" spans="1:4" x14ac:dyDescent="0.3">
      <c r="A276" s="3" t="s">
        <v>953</v>
      </c>
      <c r="B276" s="3" t="s">
        <v>954</v>
      </c>
      <c r="C276" s="3" t="s">
        <v>955</v>
      </c>
      <c r="D276" s="3" t="s">
        <v>50</v>
      </c>
    </row>
    <row r="277" spans="1:4" x14ac:dyDescent="0.3">
      <c r="A277" s="3" t="s">
        <v>956</v>
      </c>
      <c r="B277" s="3" t="s">
        <v>956</v>
      </c>
      <c r="C277" s="3" t="s">
        <v>957</v>
      </c>
      <c r="D277" s="3" t="s">
        <v>50</v>
      </c>
    </row>
    <row r="278" spans="1:4" x14ac:dyDescent="0.3">
      <c r="A278" s="3" t="s">
        <v>958</v>
      </c>
      <c r="B278" s="3" t="s">
        <v>959</v>
      </c>
      <c r="C278" s="3" t="s">
        <v>960</v>
      </c>
      <c r="D278" s="3" t="s">
        <v>50</v>
      </c>
    </row>
    <row r="279" spans="1:4" x14ac:dyDescent="0.3">
      <c r="A279" s="3" t="s">
        <v>961</v>
      </c>
      <c r="B279" s="3" t="s">
        <v>962</v>
      </c>
      <c r="C279" s="3" t="s">
        <v>963</v>
      </c>
      <c r="D279" s="3" t="s">
        <v>50</v>
      </c>
    </row>
    <row r="280" spans="1:4" x14ac:dyDescent="0.3">
      <c r="A280" s="3" t="s">
        <v>964</v>
      </c>
      <c r="B280" s="3" t="s">
        <v>965</v>
      </c>
      <c r="C280" s="3" t="s">
        <v>966</v>
      </c>
      <c r="D280" s="3" t="s">
        <v>50</v>
      </c>
    </row>
    <row r="281" spans="1:4" x14ac:dyDescent="0.3">
      <c r="A281" s="3" t="s">
        <v>967</v>
      </c>
      <c r="B281" s="3" t="s">
        <v>968</v>
      </c>
      <c r="C281" s="3" t="s">
        <v>969</v>
      </c>
      <c r="D281" s="3" t="s">
        <v>50</v>
      </c>
    </row>
    <row r="282" spans="1:4" x14ac:dyDescent="0.3">
      <c r="A282" s="3" t="s">
        <v>970</v>
      </c>
      <c r="B282" s="3" t="s">
        <v>971</v>
      </c>
      <c r="C282" s="3" t="s">
        <v>972</v>
      </c>
      <c r="D282" s="3" t="s">
        <v>50</v>
      </c>
    </row>
    <row r="283" spans="1:4" x14ac:dyDescent="0.3">
      <c r="A283" s="3" t="s">
        <v>973</v>
      </c>
      <c r="B283" s="3" t="s">
        <v>974</v>
      </c>
      <c r="C283" s="3" t="s">
        <v>975</v>
      </c>
      <c r="D283" s="3" t="s">
        <v>50</v>
      </c>
    </row>
    <row r="284" spans="1:4" x14ac:dyDescent="0.3">
      <c r="A284" s="3" t="s">
        <v>976</v>
      </c>
      <c r="B284" s="3" t="s">
        <v>977</v>
      </c>
      <c r="C284" s="3" t="s">
        <v>978</v>
      </c>
      <c r="D284" s="3" t="s">
        <v>50</v>
      </c>
    </row>
    <row r="285" spans="1:4" x14ac:dyDescent="0.3">
      <c r="A285" s="3" t="s">
        <v>979</v>
      </c>
      <c r="B285" s="3" t="s">
        <v>980</v>
      </c>
      <c r="C285" s="3" t="s">
        <v>981</v>
      </c>
      <c r="D285" s="3" t="s">
        <v>50</v>
      </c>
    </row>
    <row r="286" spans="1:4" x14ac:dyDescent="0.3">
      <c r="A286" s="3" t="s">
        <v>982</v>
      </c>
      <c r="B286" s="3" t="s">
        <v>983</v>
      </c>
      <c r="C286" s="3" t="s">
        <v>984</v>
      </c>
      <c r="D286" s="3" t="s">
        <v>50</v>
      </c>
    </row>
    <row r="287" spans="1:4" x14ac:dyDescent="0.3">
      <c r="A287" s="3" t="s">
        <v>985</v>
      </c>
      <c r="B287" s="3" t="s">
        <v>986</v>
      </c>
      <c r="C287" s="3" t="s">
        <v>987</v>
      </c>
      <c r="D287" s="3" t="s">
        <v>50</v>
      </c>
    </row>
    <row r="288" spans="1:4" x14ac:dyDescent="0.3">
      <c r="A288" s="3" t="s">
        <v>988</v>
      </c>
      <c r="B288" s="3" t="s">
        <v>989</v>
      </c>
      <c r="C288" s="3" t="s">
        <v>990</v>
      </c>
      <c r="D288" s="3" t="s">
        <v>50</v>
      </c>
    </row>
    <row r="289" spans="1:4" x14ac:dyDescent="0.3">
      <c r="A289" s="3" t="s">
        <v>991</v>
      </c>
      <c r="B289" s="3" t="s">
        <v>992</v>
      </c>
      <c r="C289" s="3" t="s">
        <v>993</v>
      </c>
      <c r="D289" s="3" t="s">
        <v>50</v>
      </c>
    </row>
    <row r="290" spans="1:4" x14ac:dyDescent="0.3">
      <c r="A290" s="3" t="s">
        <v>994</v>
      </c>
      <c r="B290" s="3" t="s">
        <v>995</v>
      </c>
      <c r="C290" s="3" t="s">
        <v>996</v>
      </c>
      <c r="D290" s="3" t="s">
        <v>50</v>
      </c>
    </row>
    <row r="291" spans="1:4" x14ac:dyDescent="0.3">
      <c r="A291" s="3" t="s">
        <v>997</v>
      </c>
      <c r="B291" s="3" t="s">
        <v>998</v>
      </c>
      <c r="C291" s="3" t="s">
        <v>999</v>
      </c>
      <c r="D291" s="3" t="s">
        <v>50</v>
      </c>
    </row>
    <row r="292" spans="1:4" x14ac:dyDescent="0.3">
      <c r="A292" s="3" t="s">
        <v>1000</v>
      </c>
      <c r="B292" s="3" t="s">
        <v>1000</v>
      </c>
      <c r="C292" s="3" t="s">
        <v>1001</v>
      </c>
      <c r="D292" s="3" t="s">
        <v>50</v>
      </c>
    </row>
    <row r="293" spans="1:4" x14ac:dyDescent="0.3">
      <c r="A293" s="3" t="s">
        <v>1002</v>
      </c>
      <c r="B293" s="3" t="s">
        <v>1002</v>
      </c>
      <c r="C293" s="3" t="s">
        <v>1001</v>
      </c>
      <c r="D293" s="3" t="s">
        <v>50</v>
      </c>
    </row>
    <row r="294" spans="1:4" x14ac:dyDescent="0.3">
      <c r="A294" s="3" t="s">
        <v>1003</v>
      </c>
      <c r="B294" s="3" t="s">
        <v>1003</v>
      </c>
      <c r="C294" s="3" t="s">
        <v>1004</v>
      </c>
      <c r="D294" s="3" t="s">
        <v>50</v>
      </c>
    </row>
    <row r="295" spans="1:4" x14ac:dyDescent="0.3">
      <c r="A295" s="3" t="s">
        <v>1005</v>
      </c>
      <c r="B295" s="3" t="s">
        <v>1006</v>
      </c>
      <c r="C295" s="3" t="s">
        <v>1007</v>
      </c>
      <c r="D295" s="3" t="s">
        <v>50</v>
      </c>
    </row>
    <row r="296" spans="1:4" x14ac:dyDescent="0.3">
      <c r="A296" s="3" t="s">
        <v>1008</v>
      </c>
      <c r="B296" s="3" t="s">
        <v>1009</v>
      </c>
      <c r="C296" s="3" t="s">
        <v>1010</v>
      </c>
      <c r="D296" s="3" t="s">
        <v>50</v>
      </c>
    </row>
    <row r="297" spans="1:4" x14ac:dyDescent="0.3">
      <c r="A297" s="3" t="s">
        <v>1011</v>
      </c>
      <c r="B297" s="3" t="s">
        <v>1012</v>
      </c>
      <c r="C297" s="3" t="s">
        <v>1013</v>
      </c>
      <c r="D297" s="3" t="s">
        <v>50</v>
      </c>
    </row>
    <row r="298" spans="1:4" x14ac:dyDescent="0.3">
      <c r="A298" s="3" t="s">
        <v>1014</v>
      </c>
      <c r="B298" s="3" t="s">
        <v>1015</v>
      </c>
      <c r="C298" s="3" t="s">
        <v>1016</v>
      </c>
      <c r="D298" s="3" t="s">
        <v>50</v>
      </c>
    </row>
    <row r="299" spans="1:4" x14ac:dyDescent="0.3">
      <c r="A299" s="3" t="s">
        <v>1017</v>
      </c>
      <c r="B299" s="3" t="s">
        <v>1018</v>
      </c>
      <c r="C299" s="3" t="s">
        <v>1019</v>
      </c>
      <c r="D299" s="3" t="s">
        <v>50</v>
      </c>
    </row>
    <row r="300" spans="1:4" x14ac:dyDescent="0.3">
      <c r="A300" s="3" t="s">
        <v>1020</v>
      </c>
      <c r="B300" s="3" t="s">
        <v>1021</v>
      </c>
      <c r="C300" s="3" t="s">
        <v>1022</v>
      </c>
      <c r="D300" s="3" t="s">
        <v>50</v>
      </c>
    </row>
    <row r="301" spans="1:4" x14ac:dyDescent="0.3">
      <c r="A301" s="3" t="s">
        <v>1023</v>
      </c>
      <c r="B301" s="3" t="s">
        <v>1024</v>
      </c>
      <c r="C301" s="3" t="s">
        <v>1025</v>
      </c>
      <c r="D301" s="3" t="s">
        <v>50</v>
      </c>
    </row>
    <row r="302" spans="1:4" x14ac:dyDescent="0.3">
      <c r="A302" s="3" t="s">
        <v>1026</v>
      </c>
      <c r="B302" s="3" t="s">
        <v>1026</v>
      </c>
      <c r="C302" s="3" t="s">
        <v>1027</v>
      </c>
      <c r="D302" s="3" t="s">
        <v>50</v>
      </c>
    </row>
    <row r="303" spans="1:4" x14ac:dyDescent="0.3">
      <c r="A303" s="3" t="s">
        <v>1028</v>
      </c>
      <c r="B303" s="3" t="s">
        <v>1029</v>
      </c>
      <c r="C303" s="3" t="s">
        <v>1030</v>
      </c>
      <c r="D303" s="3" t="s">
        <v>50</v>
      </c>
    </row>
    <row r="304" spans="1:4" x14ac:dyDescent="0.3">
      <c r="A304" s="3" t="s">
        <v>1031</v>
      </c>
      <c r="B304" s="3" t="s">
        <v>1031</v>
      </c>
      <c r="C304" s="3" t="s">
        <v>1032</v>
      </c>
      <c r="D304" s="3" t="s">
        <v>50</v>
      </c>
    </row>
    <row r="305" spans="1:4" x14ac:dyDescent="0.3">
      <c r="A305" s="3" t="s">
        <v>1033</v>
      </c>
      <c r="B305" s="3" t="s">
        <v>1033</v>
      </c>
      <c r="C305" s="3" t="s">
        <v>1032</v>
      </c>
      <c r="D305" s="3" t="s">
        <v>50</v>
      </c>
    </row>
    <row r="306" spans="1:4" x14ac:dyDescent="0.3">
      <c r="A306" s="3" t="s">
        <v>1034</v>
      </c>
      <c r="B306" s="3" t="s">
        <v>1035</v>
      </c>
      <c r="C306" s="3" t="s">
        <v>1036</v>
      </c>
      <c r="D306" s="3" t="s">
        <v>50</v>
      </c>
    </row>
    <row r="307" spans="1:4" x14ac:dyDescent="0.3">
      <c r="A307" s="3" t="s">
        <v>1037</v>
      </c>
      <c r="B307" s="3" t="s">
        <v>1038</v>
      </c>
      <c r="C307" s="3" t="s">
        <v>1039</v>
      </c>
      <c r="D307" s="3" t="s">
        <v>50</v>
      </c>
    </row>
    <row r="308" spans="1:4" x14ac:dyDescent="0.3">
      <c r="A308" s="3" t="s">
        <v>1040</v>
      </c>
      <c r="B308" s="3" t="s">
        <v>1041</v>
      </c>
      <c r="C308" s="3" t="s">
        <v>1042</v>
      </c>
      <c r="D308" s="3" t="s">
        <v>50</v>
      </c>
    </row>
    <row r="309" spans="1:4" x14ac:dyDescent="0.3">
      <c r="A309" s="3" t="s">
        <v>1043</v>
      </c>
      <c r="B309" s="3" t="s">
        <v>1044</v>
      </c>
      <c r="C309" s="3" t="s">
        <v>1045</v>
      </c>
      <c r="D309" s="3" t="s">
        <v>50</v>
      </c>
    </row>
    <row r="310" spans="1:4" x14ac:dyDescent="0.3">
      <c r="A310" s="3" t="s">
        <v>1046</v>
      </c>
      <c r="B310" s="3" t="s">
        <v>1047</v>
      </c>
      <c r="C310" s="3" t="s">
        <v>1048</v>
      </c>
      <c r="D310" s="3" t="s">
        <v>50</v>
      </c>
    </row>
    <row r="311" spans="1:4" x14ac:dyDescent="0.3">
      <c r="A311" s="3" t="s">
        <v>1049</v>
      </c>
      <c r="B311" s="3" t="s">
        <v>1050</v>
      </c>
      <c r="C311" s="3" t="s">
        <v>1051</v>
      </c>
      <c r="D311" s="3" t="s">
        <v>50</v>
      </c>
    </row>
    <row r="312" spans="1:4" x14ac:dyDescent="0.3">
      <c r="A312" s="3" t="s">
        <v>1052</v>
      </c>
      <c r="B312" s="3" t="s">
        <v>1052</v>
      </c>
      <c r="C312" s="3" t="s">
        <v>1053</v>
      </c>
      <c r="D312" s="3" t="s">
        <v>50</v>
      </c>
    </row>
    <row r="313" spans="1:4" x14ac:dyDescent="0.3">
      <c r="A313" s="3" t="s">
        <v>1054</v>
      </c>
      <c r="B313" s="3" t="s">
        <v>1055</v>
      </c>
      <c r="C313" s="3" t="s">
        <v>1056</v>
      </c>
      <c r="D313" s="3" t="s">
        <v>50</v>
      </c>
    </row>
    <row r="314" spans="1:4" x14ac:dyDescent="0.3">
      <c r="A314" s="3" t="s">
        <v>1057</v>
      </c>
      <c r="B314" s="3" t="s">
        <v>1058</v>
      </c>
      <c r="C314" s="3" t="s">
        <v>1059</v>
      </c>
      <c r="D314" s="3" t="s">
        <v>50</v>
      </c>
    </row>
    <row r="315" spans="1:4" x14ac:dyDescent="0.3">
      <c r="A315" s="3" t="s">
        <v>1060</v>
      </c>
      <c r="B315" s="3" t="s">
        <v>1061</v>
      </c>
      <c r="C315" s="3" t="s">
        <v>1062</v>
      </c>
      <c r="D315" s="3" t="s">
        <v>50</v>
      </c>
    </row>
    <row r="316" spans="1:4" x14ac:dyDescent="0.3">
      <c r="A316" s="3" t="s">
        <v>1063</v>
      </c>
      <c r="B316" s="3" t="s">
        <v>1064</v>
      </c>
      <c r="C316" s="3" t="s">
        <v>1065</v>
      </c>
      <c r="D316" s="3" t="s">
        <v>50</v>
      </c>
    </row>
    <row r="317" spans="1:4" x14ac:dyDescent="0.3">
      <c r="A317" s="3" t="s">
        <v>1066</v>
      </c>
      <c r="B317" s="3" t="s">
        <v>1067</v>
      </c>
      <c r="C317" s="3" t="s">
        <v>1068</v>
      </c>
      <c r="D317" s="3" t="s">
        <v>50</v>
      </c>
    </row>
    <row r="318" spans="1:4" x14ac:dyDescent="0.3">
      <c r="A318" s="3" t="s">
        <v>1069</v>
      </c>
      <c r="B318" s="3" t="s">
        <v>1070</v>
      </c>
      <c r="C318" s="3" t="s">
        <v>1071</v>
      </c>
      <c r="D318" s="3" t="s">
        <v>50</v>
      </c>
    </row>
    <row r="319" spans="1:4" x14ac:dyDescent="0.3">
      <c r="A319" s="3" t="s">
        <v>1072</v>
      </c>
      <c r="B319" s="3" t="s">
        <v>1073</v>
      </c>
      <c r="C319" s="3" t="s">
        <v>1074</v>
      </c>
      <c r="D319" s="3" t="s">
        <v>50</v>
      </c>
    </row>
    <row r="320" spans="1:4" x14ac:dyDescent="0.3">
      <c r="A320" s="3" t="s">
        <v>1075</v>
      </c>
      <c r="B320" s="3" t="s">
        <v>1076</v>
      </c>
      <c r="C320" s="3" t="s">
        <v>1077</v>
      </c>
      <c r="D320" s="3" t="s">
        <v>50</v>
      </c>
    </row>
    <row r="321" spans="1:4" x14ac:dyDescent="0.3">
      <c r="A321" s="3" t="s">
        <v>1078</v>
      </c>
      <c r="B321" s="3" t="s">
        <v>1079</v>
      </c>
      <c r="C321" s="3" t="s">
        <v>1080</v>
      </c>
      <c r="D321" s="3" t="s">
        <v>50</v>
      </c>
    </row>
    <row r="322" spans="1:4" x14ac:dyDescent="0.3">
      <c r="A322" s="3" t="s">
        <v>1081</v>
      </c>
      <c r="B322" s="3" t="s">
        <v>1082</v>
      </c>
      <c r="C322" s="3" t="s">
        <v>1083</v>
      </c>
      <c r="D322" s="3" t="s">
        <v>50</v>
      </c>
    </row>
    <row r="323" spans="1:4" x14ac:dyDescent="0.3">
      <c r="A323" s="3" t="s">
        <v>1084</v>
      </c>
      <c r="B323" s="3" t="s">
        <v>1085</v>
      </c>
      <c r="C323" s="3" t="s">
        <v>1086</v>
      </c>
      <c r="D323" s="3" t="s">
        <v>50</v>
      </c>
    </row>
    <row r="324" spans="1:4" x14ac:dyDescent="0.3">
      <c r="A324" s="3" t="s">
        <v>1087</v>
      </c>
      <c r="B324" s="3" t="s">
        <v>1088</v>
      </c>
      <c r="C324" s="3" t="s">
        <v>1089</v>
      </c>
      <c r="D324" s="3" t="s">
        <v>50</v>
      </c>
    </row>
    <row r="325" spans="1:4" x14ac:dyDescent="0.3">
      <c r="A325" s="3" t="s">
        <v>1090</v>
      </c>
      <c r="B325" s="3" t="s">
        <v>1091</v>
      </c>
      <c r="C325" s="3" t="s">
        <v>1092</v>
      </c>
      <c r="D325" s="3" t="s">
        <v>50</v>
      </c>
    </row>
    <row r="326" spans="1:4" x14ac:dyDescent="0.3">
      <c r="A326" s="3" t="s">
        <v>1093</v>
      </c>
      <c r="B326" s="3" t="s">
        <v>1094</v>
      </c>
      <c r="C326" s="3" t="s">
        <v>1095</v>
      </c>
      <c r="D326" s="3" t="s">
        <v>50</v>
      </c>
    </row>
    <row r="327" spans="1:4" x14ac:dyDescent="0.3">
      <c r="A327" s="3" t="s">
        <v>1096</v>
      </c>
      <c r="B327" s="3" t="s">
        <v>1096</v>
      </c>
      <c r="C327" s="3" t="s">
        <v>1097</v>
      </c>
      <c r="D327" s="3" t="s">
        <v>50</v>
      </c>
    </row>
    <row r="328" spans="1:4" x14ac:dyDescent="0.3">
      <c r="A328" s="3" t="s">
        <v>1098</v>
      </c>
      <c r="B328" s="3" t="s">
        <v>1099</v>
      </c>
      <c r="C328" s="3" t="s">
        <v>1100</v>
      </c>
      <c r="D328" s="3" t="s">
        <v>50</v>
      </c>
    </row>
    <row r="329" spans="1:4" x14ac:dyDescent="0.3">
      <c r="A329" s="3" t="s">
        <v>1101</v>
      </c>
      <c r="B329" s="3" t="s">
        <v>1102</v>
      </c>
      <c r="C329" s="3" t="s">
        <v>1103</v>
      </c>
      <c r="D329" s="3" t="s">
        <v>50</v>
      </c>
    </row>
    <row r="330" spans="1:4" x14ac:dyDescent="0.3">
      <c r="A330" s="3" t="s">
        <v>1104</v>
      </c>
      <c r="B330" s="3" t="s">
        <v>1105</v>
      </c>
      <c r="C330" s="3" t="s">
        <v>1106</v>
      </c>
      <c r="D330" s="3" t="s">
        <v>50</v>
      </c>
    </row>
    <row r="331" spans="1:4" x14ac:dyDescent="0.3">
      <c r="A331" s="3" t="s">
        <v>1107</v>
      </c>
      <c r="B331" s="3" t="s">
        <v>1107</v>
      </c>
      <c r="C331" s="3" t="s">
        <v>1108</v>
      </c>
      <c r="D331" s="3" t="s">
        <v>50</v>
      </c>
    </row>
    <row r="332" spans="1:4" x14ac:dyDescent="0.3">
      <c r="A332" s="3" t="s">
        <v>1109</v>
      </c>
      <c r="B332" s="3" t="s">
        <v>1110</v>
      </c>
      <c r="C332" s="3" t="s">
        <v>1111</v>
      </c>
      <c r="D332" s="3" t="s">
        <v>50</v>
      </c>
    </row>
    <row r="333" spans="1:4" x14ac:dyDescent="0.3">
      <c r="A333" s="3" t="s">
        <v>1112</v>
      </c>
      <c r="B333" s="3" t="s">
        <v>1113</v>
      </c>
      <c r="C333" s="3" t="s">
        <v>1114</v>
      </c>
      <c r="D333" s="3" t="s">
        <v>50</v>
      </c>
    </row>
    <row r="334" spans="1:4" x14ac:dyDescent="0.3">
      <c r="A334" s="3" t="s">
        <v>1115</v>
      </c>
      <c r="B334" s="3" t="s">
        <v>1116</v>
      </c>
      <c r="C334" s="3" t="s">
        <v>1117</v>
      </c>
      <c r="D334" s="3" t="s">
        <v>50</v>
      </c>
    </row>
    <row r="335" spans="1:4" x14ac:dyDescent="0.3">
      <c r="A335" s="3" t="s">
        <v>1118</v>
      </c>
      <c r="B335" s="3" t="s">
        <v>1119</v>
      </c>
      <c r="C335" s="3" t="s">
        <v>1120</v>
      </c>
      <c r="D335" s="3" t="s">
        <v>50</v>
      </c>
    </row>
    <row r="336" spans="1:4" x14ac:dyDescent="0.3">
      <c r="A336" s="3" t="s">
        <v>1121</v>
      </c>
      <c r="B336" s="3" t="s">
        <v>1122</v>
      </c>
      <c r="C336" s="3" t="s">
        <v>1123</v>
      </c>
      <c r="D336" s="3" t="s">
        <v>50</v>
      </c>
    </row>
    <row r="337" spans="1:4" x14ac:dyDescent="0.3">
      <c r="A337" s="3" t="s">
        <v>1124</v>
      </c>
      <c r="B337" s="3" t="s">
        <v>1125</v>
      </c>
      <c r="C337" s="3" t="s">
        <v>1126</v>
      </c>
      <c r="D337" s="3" t="s">
        <v>50</v>
      </c>
    </row>
    <row r="338" spans="1:4" x14ac:dyDescent="0.3">
      <c r="A338" s="3" t="s">
        <v>1127</v>
      </c>
      <c r="B338" s="3" t="s">
        <v>1128</v>
      </c>
      <c r="C338" s="3" t="s">
        <v>1129</v>
      </c>
      <c r="D338" s="3" t="s">
        <v>50</v>
      </c>
    </row>
    <row r="339" spans="1:4" x14ac:dyDescent="0.3">
      <c r="A339" s="3" t="s">
        <v>1130</v>
      </c>
      <c r="B339" s="3" t="s">
        <v>1131</v>
      </c>
      <c r="C339" s="3" t="s">
        <v>1132</v>
      </c>
      <c r="D339" s="3" t="s">
        <v>50</v>
      </c>
    </row>
    <row r="340" spans="1:4" x14ac:dyDescent="0.3">
      <c r="A340" s="3" t="s">
        <v>1133</v>
      </c>
      <c r="B340" s="3" t="s">
        <v>1134</v>
      </c>
      <c r="C340" s="3" t="s">
        <v>1135</v>
      </c>
      <c r="D340" s="3" t="s">
        <v>50</v>
      </c>
    </row>
    <row r="341" spans="1:4" x14ac:dyDescent="0.3">
      <c r="A341" s="3" t="s">
        <v>1136</v>
      </c>
      <c r="B341" s="3" t="s">
        <v>1137</v>
      </c>
      <c r="C341" s="3" t="s">
        <v>1138</v>
      </c>
      <c r="D341" s="3" t="s">
        <v>50</v>
      </c>
    </row>
    <row r="342" spans="1:4" x14ac:dyDescent="0.3">
      <c r="A342" s="3" t="s">
        <v>1139</v>
      </c>
      <c r="B342" s="3" t="s">
        <v>1140</v>
      </c>
      <c r="C342" s="3" t="s">
        <v>1141</v>
      </c>
      <c r="D342" s="3" t="s">
        <v>50</v>
      </c>
    </row>
    <row r="343" spans="1:4" x14ac:dyDescent="0.3">
      <c r="A343" s="3" t="s">
        <v>1142</v>
      </c>
      <c r="B343" s="3" t="s">
        <v>1143</v>
      </c>
      <c r="C343" s="3" t="s">
        <v>1144</v>
      </c>
      <c r="D343" s="3" t="s">
        <v>50</v>
      </c>
    </row>
    <row r="344" spans="1:4" x14ac:dyDescent="0.3">
      <c r="A344" s="3" t="s">
        <v>1145</v>
      </c>
      <c r="B344" s="3" t="s">
        <v>1145</v>
      </c>
      <c r="C344" s="3" t="s">
        <v>1146</v>
      </c>
      <c r="D344" s="3" t="s">
        <v>50</v>
      </c>
    </row>
    <row r="345" spans="1:4" x14ac:dyDescent="0.3">
      <c r="A345" s="3" t="s">
        <v>1147</v>
      </c>
      <c r="B345" s="3" t="s">
        <v>1147</v>
      </c>
      <c r="C345" s="3" t="s">
        <v>1148</v>
      </c>
      <c r="D345" s="3" t="s">
        <v>50</v>
      </c>
    </row>
    <row r="346" spans="1:4" x14ac:dyDescent="0.3">
      <c r="A346" s="3" t="s">
        <v>1149</v>
      </c>
      <c r="B346" s="3" t="s">
        <v>1150</v>
      </c>
      <c r="C346" s="3" t="s">
        <v>1151</v>
      </c>
      <c r="D346" s="3" t="s">
        <v>50</v>
      </c>
    </row>
    <row r="347" spans="1:4" x14ac:dyDescent="0.3">
      <c r="A347" s="3" t="s">
        <v>1152</v>
      </c>
      <c r="B347" s="3" t="s">
        <v>1153</v>
      </c>
      <c r="C347" s="3" t="s">
        <v>1154</v>
      </c>
      <c r="D347" s="3" t="s">
        <v>50</v>
      </c>
    </row>
    <row r="348" spans="1:4" x14ac:dyDescent="0.3">
      <c r="A348" s="3" t="s">
        <v>1155</v>
      </c>
      <c r="B348" s="3" t="s">
        <v>1156</v>
      </c>
      <c r="C348" s="3" t="s">
        <v>1157</v>
      </c>
      <c r="D348" s="3" t="s">
        <v>50</v>
      </c>
    </row>
    <row r="349" spans="1:4" x14ac:dyDescent="0.3">
      <c r="A349" s="3" t="s">
        <v>1158</v>
      </c>
      <c r="B349" s="3" t="s">
        <v>1159</v>
      </c>
      <c r="C349" s="3" t="s">
        <v>1160</v>
      </c>
      <c r="D349" s="3" t="s">
        <v>50</v>
      </c>
    </row>
    <row r="350" spans="1:4" x14ac:dyDescent="0.3">
      <c r="A350" s="3" t="s">
        <v>1161</v>
      </c>
      <c r="B350" s="3" t="s">
        <v>1162</v>
      </c>
      <c r="C350" s="3" t="s">
        <v>1163</v>
      </c>
      <c r="D350" s="3" t="s">
        <v>50</v>
      </c>
    </row>
    <row r="351" spans="1:4" x14ac:dyDescent="0.3">
      <c r="A351" s="3" t="s">
        <v>1164</v>
      </c>
      <c r="B351" s="3" t="s">
        <v>1165</v>
      </c>
      <c r="C351" s="3" t="s">
        <v>1166</v>
      </c>
      <c r="D351" s="3" t="s">
        <v>50</v>
      </c>
    </row>
    <row r="352" spans="1:4" x14ac:dyDescent="0.3">
      <c r="A352" s="3" t="s">
        <v>1167</v>
      </c>
      <c r="B352" s="3" t="s">
        <v>1167</v>
      </c>
      <c r="C352" s="3" t="s">
        <v>1168</v>
      </c>
      <c r="D352" s="3" t="s">
        <v>50</v>
      </c>
    </row>
    <row r="353" spans="1:4" x14ac:dyDescent="0.3">
      <c r="A353" s="3" t="s">
        <v>1169</v>
      </c>
      <c r="B353" s="3" t="s">
        <v>1170</v>
      </c>
      <c r="C353" s="3" t="s">
        <v>1171</v>
      </c>
      <c r="D353" s="3" t="s">
        <v>50</v>
      </c>
    </row>
    <row r="354" spans="1:4" x14ac:dyDescent="0.3">
      <c r="A354" s="3" t="s">
        <v>1172</v>
      </c>
      <c r="B354" s="3" t="s">
        <v>1173</v>
      </c>
      <c r="C354" s="3" t="s">
        <v>1174</v>
      </c>
      <c r="D354" s="3" t="s">
        <v>50</v>
      </c>
    </row>
    <row r="355" spans="1:4" x14ac:dyDescent="0.3">
      <c r="A355" s="3" t="s">
        <v>1175</v>
      </c>
      <c r="B355" s="3" t="s">
        <v>1176</v>
      </c>
      <c r="C355" s="3" t="s">
        <v>1177</v>
      </c>
      <c r="D355" s="3" t="s">
        <v>50</v>
      </c>
    </row>
    <row r="356" spans="1:4" x14ac:dyDescent="0.3">
      <c r="A356" s="3" t="s">
        <v>1178</v>
      </c>
      <c r="B356" s="3" t="s">
        <v>1179</v>
      </c>
      <c r="C356" s="3" t="s">
        <v>1180</v>
      </c>
      <c r="D356" s="3" t="s">
        <v>50</v>
      </c>
    </row>
    <row r="357" spans="1:4" x14ac:dyDescent="0.3">
      <c r="A357" s="3" t="s">
        <v>1181</v>
      </c>
      <c r="B357" s="3" t="s">
        <v>1182</v>
      </c>
      <c r="C357" s="3" t="s">
        <v>1183</v>
      </c>
      <c r="D357" s="3" t="s">
        <v>50</v>
      </c>
    </row>
    <row r="358" spans="1:4" x14ac:dyDescent="0.3">
      <c r="A358" s="3" t="s">
        <v>1184</v>
      </c>
      <c r="B358" s="3" t="s">
        <v>1185</v>
      </c>
      <c r="C358" s="3" t="s">
        <v>1186</v>
      </c>
      <c r="D358" s="3" t="s">
        <v>50</v>
      </c>
    </row>
    <row r="359" spans="1:4" x14ac:dyDescent="0.3">
      <c r="A359" s="3" t="s">
        <v>1187</v>
      </c>
      <c r="B359" s="3" t="s">
        <v>1187</v>
      </c>
      <c r="C359" s="3" t="s">
        <v>1188</v>
      </c>
      <c r="D359" s="3" t="s">
        <v>50</v>
      </c>
    </row>
    <row r="360" spans="1:4" x14ac:dyDescent="0.3">
      <c r="A360" s="3" t="s">
        <v>1189</v>
      </c>
      <c r="B360" s="3" t="s">
        <v>1190</v>
      </c>
      <c r="C360" s="3" t="s">
        <v>1191</v>
      </c>
      <c r="D360" s="3" t="s">
        <v>50</v>
      </c>
    </row>
    <row r="361" spans="1:4" x14ac:dyDescent="0.3">
      <c r="A361" s="3" t="s">
        <v>1192</v>
      </c>
      <c r="B361" s="3" t="s">
        <v>1193</v>
      </c>
      <c r="C361" s="3" t="s">
        <v>1194</v>
      </c>
      <c r="D361" s="3" t="s">
        <v>50</v>
      </c>
    </row>
    <row r="362" spans="1:4" x14ac:dyDescent="0.3">
      <c r="A362" s="3" t="s">
        <v>1195</v>
      </c>
      <c r="B362" s="3" t="s">
        <v>1196</v>
      </c>
      <c r="C362" s="3" t="s">
        <v>1197</v>
      </c>
      <c r="D362" s="3" t="s">
        <v>50</v>
      </c>
    </row>
    <row r="363" spans="1:4" x14ac:dyDescent="0.3">
      <c r="A363" s="3" t="s">
        <v>1198</v>
      </c>
      <c r="B363" s="3" t="s">
        <v>1199</v>
      </c>
      <c r="C363" s="3" t="s">
        <v>1200</v>
      </c>
      <c r="D363" s="3" t="s">
        <v>50</v>
      </c>
    </row>
    <row r="364" spans="1:4" x14ac:dyDescent="0.3">
      <c r="A364" s="3" t="s">
        <v>1201</v>
      </c>
      <c r="B364" s="3" t="s">
        <v>1202</v>
      </c>
      <c r="C364" s="3" t="s">
        <v>1203</v>
      </c>
      <c r="D364" s="3" t="s">
        <v>50</v>
      </c>
    </row>
    <row r="365" spans="1:4" x14ac:dyDescent="0.3">
      <c r="A365" s="3" t="s">
        <v>1204</v>
      </c>
      <c r="B365" s="3" t="s">
        <v>1205</v>
      </c>
      <c r="C365" s="3" t="s">
        <v>1206</v>
      </c>
      <c r="D365" s="3" t="s">
        <v>50</v>
      </c>
    </row>
    <row r="366" spans="1:4" x14ac:dyDescent="0.3">
      <c r="A366" s="3" t="s">
        <v>1207</v>
      </c>
      <c r="B366" s="3" t="s">
        <v>1208</v>
      </c>
      <c r="C366" s="3" t="s">
        <v>1209</v>
      </c>
      <c r="D366" s="3" t="s">
        <v>50</v>
      </c>
    </row>
    <row r="367" spans="1:4" x14ac:dyDescent="0.3">
      <c r="A367" s="3" t="s">
        <v>1210</v>
      </c>
      <c r="B367" s="3" t="s">
        <v>1211</v>
      </c>
      <c r="C367" s="3" t="s">
        <v>1212</v>
      </c>
      <c r="D367" s="3" t="s">
        <v>50</v>
      </c>
    </row>
    <row r="368" spans="1:4" x14ac:dyDescent="0.3">
      <c r="A368" s="3" t="s">
        <v>1213</v>
      </c>
      <c r="B368" s="3" t="s">
        <v>1214</v>
      </c>
      <c r="C368" s="3" t="s">
        <v>1215</v>
      </c>
      <c r="D368" s="3" t="s">
        <v>50</v>
      </c>
    </row>
    <row r="369" spans="1:4" x14ac:dyDescent="0.3">
      <c r="A369" s="3" t="s">
        <v>1216</v>
      </c>
      <c r="B369" s="3" t="s">
        <v>1217</v>
      </c>
      <c r="C369" s="3" t="s">
        <v>1218</v>
      </c>
      <c r="D369" s="3" t="s">
        <v>50</v>
      </c>
    </row>
    <row r="370" spans="1:4" x14ac:dyDescent="0.3">
      <c r="A370" s="3" t="s">
        <v>1219</v>
      </c>
      <c r="B370" s="3" t="s">
        <v>1220</v>
      </c>
      <c r="C370" s="3" t="s">
        <v>1221</v>
      </c>
      <c r="D370" s="3" t="s">
        <v>50</v>
      </c>
    </row>
    <row r="371" spans="1:4" x14ac:dyDescent="0.3">
      <c r="A371" s="3" t="s">
        <v>1222</v>
      </c>
      <c r="B371" s="3" t="s">
        <v>1223</v>
      </c>
      <c r="C371" s="3" t="s">
        <v>1224</v>
      </c>
      <c r="D371" s="3" t="s">
        <v>50</v>
      </c>
    </row>
    <row r="372" spans="1:4" x14ac:dyDescent="0.3">
      <c r="A372" s="3" t="s">
        <v>1225</v>
      </c>
      <c r="B372" s="3" t="s">
        <v>1226</v>
      </c>
      <c r="C372" s="3" t="s">
        <v>1224</v>
      </c>
      <c r="D372" s="3" t="s">
        <v>50</v>
      </c>
    </row>
    <row r="373" spans="1:4" x14ac:dyDescent="0.3">
      <c r="A373" s="3" t="s">
        <v>1227</v>
      </c>
      <c r="B373" s="3" t="s">
        <v>1228</v>
      </c>
      <c r="C373" s="3" t="s">
        <v>1224</v>
      </c>
      <c r="D373" s="3" t="s">
        <v>50</v>
      </c>
    </row>
    <row r="374" spans="1:4" x14ac:dyDescent="0.3">
      <c r="A374" s="3" t="s">
        <v>1229</v>
      </c>
      <c r="B374" s="3" t="s">
        <v>1230</v>
      </c>
      <c r="C374" s="3" t="s">
        <v>1224</v>
      </c>
      <c r="D374" s="3" t="s">
        <v>50</v>
      </c>
    </row>
    <row r="375" spans="1:4" x14ac:dyDescent="0.3">
      <c r="A375" s="3" t="s">
        <v>1231</v>
      </c>
      <c r="B375" s="3" t="s">
        <v>1232</v>
      </c>
      <c r="C375" s="3" t="s">
        <v>1224</v>
      </c>
      <c r="D375" s="3" t="s">
        <v>50</v>
      </c>
    </row>
    <row r="376" spans="1:4" x14ac:dyDescent="0.3">
      <c r="A376" s="3" t="s">
        <v>1233</v>
      </c>
      <c r="B376" s="3" t="s">
        <v>1234</v>
      </c>
      <c r="C376" s="3" t="s">
        <v>1224</v>
      </c>
      <c r="D376" s="3" t="s">
        <v>50</v>
      </c>
    </row>
    <row r="377" spans="1:4" x14ac:dyDescent="0.3">
      <c r="A377" s="3" t="s">
        <v>1235</v>
      </c>
      <c r="B377" s="3" t="s">
        <v>1236</v>
      </c>
      <c r="C377" s="3" t="s">
        <v>1224</v>
      </c>
      <c r="D377" s="3" t="s">
        <v>50</v>
      </c>
    </row>
    <row r="378" spans="1:4" x14ac:dyDescent="0.3">
      <c r="A378" s="3" t="s">
        <v>1237</v>
      </c>
      <c r="B378" s="3" t="s">
        <v>1238</v>
      </c>
      <c r="C378" s="3" t="s">
        <v>1224</v>
      </c>
      <c r="D378" s="3" t="s">
        <v>50</v>
      </c>
    </row>
    <row r="379" spans="1:4" x14ac:dyDescent="0.3">
      <c r="A379" s="3" t="s">
        <v>1239</v>
      </c>
      <c r="B379" s="3" t="s">
        <v>1240</v>
      </c>
      <c r="C379" s="3" t="s">
        <v>1224</v>
      </c>
      <c r="D379" s="3" t="s">
        <v>50</v>
      </c>
    </row>
    <row r="380" spans="1:4" x14ac:dyDescent="0.3">
      <c r="A380" s="3" t="s">
        <v>1241</v>
      </c>
      <c r="B380" s="3" t="s">
        <v>1242</v>
      </c>
      <c r="C380" s="3" t="s">
        <v>1243</v>
      </c>
      <c r="D380" s="3" t="s">
        <v>50</v>
      </c>
    </row>
    <row r="381" spans="1:4" x14ac:dyDescent="0.3">
      <c r="A381" s="3" t="s">
        <v>1244</v>
      </c>
      <c r="B381" s="3" t="s">
        <v>1245</v>
      </c>
      <c r="C381" s="3" t="s">
        <v>1246</v>
      </c>
      <c r="D381" s="3" t="s">
        <v>50</v>
      </c>
    </row>
    <row r="382" spans="1:4" x14ac:dyDescent="0.3">
      <c r="A382" s="3" t="s">
        <v>1247</v>
      </c>
      <c r="B382" s="3" t="s">
        <v>1248</v>
      </c>
      <c r="C382" s="3" t="s">
        <v>1249</v>
      </c>
      <c r="D382" s="3" t="s">
        <v>50</v>
      </c>
    </row>
    <row r="383" spans="1:4" x14ac:dyDescent="0.3">
      <c r="A383" s="3" t="s">
        <v>1250</v>
      </c>
      <c r="B383" s="3" t="s">
        <v>1251</v>
      </c>
      <c r="C383" s="3" t="s">
        <v>1252</v>
      </c>
      <c r="D383" s="3" t="s">
        <v>50</v>
      </c>
    </row>
    <row r="384" spans="1:4" x14ac:dyDescent="0.3">
      <c r="A384" s="3" t="s">
        <v>1253</v>
      </c>
      <c r="B384" s="3" t="s">
        <v>1254</v>
      </c>
      <c r="C384" s="3" t="s">
        <v>1255</v>
      </c>
      <c r="D384" s="3" t="s">
        <v>50</v>
      </c>
    </row>
    <row r="385" spans="1:4" x14ac:dyDescent="0.3">
      <c r="A385" s="3" t="s">
        <v>1256</v>
      </c>
      <c r="B385" s="3" t="s">
        <v>1257</v>
      </c>
      <c r="C385" s="3" t="s">
        <v>1258</v>
      </c>
      <c r="D385" s="3" t="s">
        <v>50</v>
      </c>
    </row>
    <row r="386" spans="1:4" x14ac:dyDescent="0.3">
      <c r="A386" s="3" t="s">
        <v>1259</v>
      </c>
      <c r="B386" s="3" t="s">
        <v>1260</v>
      </c>
      <c r="C386" s="3" t="s">
        <v>1261</v>
      </c>
      <c r="D386" s="3" t="s">
        <v>50</v>
      </c>
    </row>
    <row r="387" spans="1:4" x14ac:dyDescent="0.3">
      <c r="A387" s="3" t="s">
        <v>1262</v>
      </c>
      <c r="B387" s="3" t="s">
        <v>1263</v>
      </c>
      <c r="C387" s="3" t="s">
        <v>1264</v>
      </c>
      <c r="D387" s="3" t="s">
        <v>50</v>
      </c>
    </row>
    <row r="388" spans="1:4" x14ac:dyDescent="0.3">
      <c r="A388" s="3" t="s">
        <v>1265</v>
      </c>
      <c r="B388" s="3" t="s">
        <v>1266</v>
      </c>
      <c r="C388" s="3" t="s">
        <v>1267</v>
      </c>
      <c r="D388" s="3" t="s">
        <v>50</v>
      </c>
    </row>
    <row r="389" spans="1:4" x14ac:dyDescent="0.3">
      <c r="A389" s="3" t="s">
        <v>1268</v>
      </c>
      <c r="B389" s="3" t="s">
        <v>1269</v>
      </c>
      <c r="C389" s="3" t="s">
        <v>1270</v>
      </c>
      <c r="D389" s="3" t="s">
        <v>50</v>
      </c>
    </row>
    <row r="390" spans="1:4" x14ac:dyDescent="0.3">
      <c r="A390" s="3" t="s">
        <v>1271</v>
      </c>
      <c r="B390" s="3" t="s">
        <v>1272</v>
      </c>
      <c r="C390" s="3" t="s">
        <v>1273</v>
      </c>
      <c r="D390" s="3" t="s">
        <v>50</v>
      </c>
    </row>
    <row r="391" spans="1:4" x14ac:dyDescent="0.3">
      <c r="A391" s="3" t="s">
        <v>1274</v>
      </c>
      <c r="B391" s="3" t="s">
        <v>1275</v>
      </c>
      <c r="C391" s="3" t="s">
        <v>1276</v>
      </c>
      <c r="D391" s="3" t="s">
        <v>50</v>
      </c>
    </row>
    <row r="392" spans="1:4" x14ac:dyDescent="0.3">
      <c r="A392" s="3" t="s">
        <v>1277</v>
      </c>
      <c r="B392" s="3" t="s">
        <v>1278</v>
      </c>
      <c r="C392" s="3" t="s">
        <v>1279</v>
      </c>
      <c r="D392" s="3" t="s">
        <v>50</v>
      </c>
    </row>
    <row r="393" spans="1:4" x14ac:dyDescent="0.3">
      <c r="A393" s="3" t="s">
        <v>1280</v>
      </c>
      <c r="B393" s="3" t="s">
        <v>1281</v>
      </c>
      <c r="C393" s="3" t="s">
        <v>1282</v>
      </c>
      <c r="D393" s="3" t="s">
        <v>50</v>
      </c>
    </row>
    <row r="394" spans="1:4" x14ac:dyDescent="0.3">
      <c r="A394" s="3" t="s">
        <v>1283</v>
      </c>
      <c r="B394" s="3" t="s">
        <v>1284</v>
      </c>
      <c r="C394" s="3" t="s">
        <v>1282</v>
      </c>
      <c r="D394" s="3" t="s">
        <v>50</v>
      </c>
    </row>
    <row r="395" spans="1:4" x14ac:dyDescent="0.3">
      <c r="A395" s="3" t="s">
        <v>1285</v>
      </c>
      <c r="B395" s="3" t="s">
        <v>1286</v>
      </c>
      <c r="C395" s="3" t="s">
        <v>1282</v>
      </c>
      <c r="D395" s="3" t="s">
        <v>50</v>
      </c>
    </row>
    <row r="396" spans="1:4" x14ac:dyDescent="0.3">
      <c r="A396" s="3" t="s">
        <v>1287</v>
      </c>
      <c r="B396" s="3" t="s">
        <v>1288</v>
      </c>
      <c r="C396" s="3" t="s">
        <v>1282</v>
      </c>
      <c r="D396" s="3" t="s">
        <v>50</v>
      </c>
    </row>
    <row r="397" spans="1:4" x14ac:dyDescent="0.3">
      <c r="A397" s="3" t="s">
        <v>1289</v>
      </c>
      <c r="B397" s="3" t="s">
        <v>1290</v>
      </c>
      <c r="C397" s="3" t="s">
        <v>1282</v>
      </c>
      <c r="D397" s="3" t="s">
        <v>50</v>
      </c>
    </row>
    <row r="398" spans="1:4" x14ac:dyDescent="0.3">
      <c r="A398" s="3" t="s">
        <v>1291</v>
      </c>
      <c r="B398" s="3" t="s">
        <v>1292</v>
      </c>
      <c r="C398" s="3" t="s">
        <v>1282</v>
      </c>
      <c r="D398" s="3" t="s">
        <v>50</v>
      </c>
    </row>
    <row r="399" spans="1:4" x14ac:dyDescent="0.3">
      <c r="A399" s="3" t="s">
        <v>1293</v>
      </c>
      <c r="B399" s="3" t="s">
        <v>1294</v>
      </c>
      <c r="C399" s="3" t="s">
        <v>1282</v>
      </c>
      <c r="D399" s="3" t="s">
        <v>50</v>
      </c>
    </row>
    <row r="400" spans="1:4" x14ac:dyDescent="0.3">
      <c r="A400" s="3" t="s">
        <v>1295</v>
      </c>
      <c r="B400" s="3" t="s">
        <v>1296</v>
      </c>
      <c r="C400" s="3" t="s">
        <v>1282</v>
      </c>
      <c r="D400" s="3" t="s">
        <v>50</v>
      </c>
    </row>
    <row r="401" spans="1:4" x14ac:dyDescent="0.3">
      <c r="A401" s="3" t="s">
        <v>1297</v>
      </c>
      <c r="B401" s="3" t="s">
        <v>1298</v>
      </c>
      <c r="C401" s="3" t="s">
        <v>1282</v>
      </c>
      <c r="D401" s="3" t="s">
        <v>50</v>
      </c>
    </row>
    <row r="402" spans="1:4" x14ac:dyDescent="0.3">
      <c r="A402" s="3" t="s">
        <v>1299</v>
      </c>
      <c r="B402" s="3" t="s">
        <v>1300</v>
      </c>
      <c r="C402" s="3" t="s">
        <v>1282</v>
      </c>
      <c r="D402" s="3" t="s">
        <v>50</v>
      </c>
    </row>
    <row r="403" spans="1:4" x14ac:dyDescent="0.3">
      <c r="A403" s="3" t="s">
        <v>1301</v>
      </c>
      <c r="B403" s="3" t="s">
        <v>1302</v>
      </c>
      <c r="C403" s="3" t="s">
        <v>1282</v>
      </c>
      <c r="D403" s="3" t="s">
        <v>50</v>
      </c>
    </row>
    <row r="404" spans="1:4" x14ac:dyDescent="0.3">
      <c r="A404" s="3" t="s">
        <v>1303</v>
      </c>
      <c r="B404" s="3" t="s">
        <v>1304</v>
      </c>
      <c r="C404" s="3" t="s">
        <v>1282</v>
      </c>
      <c r="D404" s="3" t="s">
        <v>50</v>
      </c>
    </row>
    <row r="405" spans="1:4" x14ac:dyDescent="0.3">
      <c r="A405" s="3" t="s">
        <v>1305</v>
      </c>
      <c r="B405" s="3" t="s">
        <v>1306</v>
      </c>
      <c r="C405" s="3" t="s">
        <v>1282</v>
      </c>
      <c r="D405" s="3" t="s">
        <v>50</v>
      </c>
    </row>
    <row r="406" spans="1:4" x14ac:dyDescent="0.3">
      <c r="A406" s="3" t="s">
        <v>1307</v>
      </c>
      <c r="B406" s="3" t="s">
        <v>1308</v>
      </c>
      <c r="C406" s="3" t="s">
        <v>1282</v>
      </c>
      <c r="D406" s="3" t="s">
        <v>50</v>
      </c>
    </row>
    <row r="407" spans="1:4" x14ac:dyDescent="0.3">
      <c r="A407" s="3" t="s">
        <v>1309</v>
      </c>
      <c r="B407" s="3" t="s">
        <v>1310</v>
      </c>
      <c r="C407" s="3" t="s">
        <v>1311</v>
      </c>
      <c r="D407" s="3" t="s">
        <v>50</v>
      </c>
    </row>
    <row r="408" spans="1:4" x14ac:dyDescent="0.3">
      <c r="A408" s="3" t="s">
        <v>1312</v>
      </c>
      <c r="B408" s="3" t="s">
        <v>1313</v>
      </c>
      <c r="C408" s="3" t="s">
        <v>1314</v>
      </c>
      <c r="D408" s="3" t="s">
        <v>50</v>
      </c>
    </row>
    <row r="409" spans="1:4" x14ac:dyDescent="0.3">
      <c r="A409" s="3" t="s">
        <v>1315</v>
      </c>
      <c r="B409" s="3" t="s">
        <v>1316</v>
      </c>
      <c r="C409" s="3" t="s">
        <v>1317</v>
      </c>
      <c r="D409" s="3" t="s">
        <v>50</v>
      </c>
    </row>
    <row r="410" spans="1:4" x14ac:dyDescent="0.3">
      <c r="A410" s="3" t="s">
        <v>1318</v>
      </c>
      <c r="B410" s="3" t="s">
        <v>1319</v>
      </c>
      <c r="C410" s="3" t="s">
        <v>1320</v>
      </c>
      <c r="D410" s="3" t="s">
        <v>50</v>
      </c>
    </row>
    <row r="411" spans="1:4" x14ac:dyDescent="0.3">
      <c r="A411" s="3" t="s">
        <v>1321</v>
      </c>
      <c r="B411" s="3" t="s">
        <v>1322</v>
      </c>
      <c r="C411" s="3" t="s">
        <v>1323</v>
      </c>
      <c r="D411" s="3" t="s">
        <v>50</v>
      </c>
    </row>
    <row r="412" spans="1:4" x14ac:dyDescent="0.3">
      <c r="A412" s="3" t="s">
        <v>1324</v>
      </c>
      <c r="B412" s="3" t="s">
        <v>1325</v>
      </c>
      <c r="C412" s="3" t="s">
        <v>1326</v>
      </c>
      <c r="D412" s="3" t="s">
        <v>50</v>
      </c>
    </row>
    <row r="413" spans="1:4" x14ac:dyDescent="0.3">
      <c r="A413" s="3" t="s">
        <v>1327</v>
      </c>
      <c r="B413" s="3" t="s">
        <v>1328</v>
      </c>
      <c r="C413" s="3" t="s">
        <v>1329</v>
      </c>
      <c r="D413" s="3" t="s">
        <v>50</v>
      </c>
    </row>
    <row r="414" spans="1:4" x14ac:dyDescent="0.3">
      <c r="A414" s="3" t="s">
        <v>1330</v>
      </c>
      <c r="B414" s="3" t="s">
        <v>1331</v>
      </c>
      <c r="C414" s="3" t="s">
        <v>1332</v>
      </c>
      <c r="D414" s="3" t="s">
        <v>50</v>
      </c>
    </row>
    <row r="415" spans="1:4" x14ac:dyDescent="0.3">
      <c r="A415" s="3" t="s">
        <v>1333</v>
      </c>
      <c r="B415" s="3" t="s">
        <v>1333</v>
      </c>
      <c r="C415" s="3" t="s">
        <v>1334</v>
      </c>
      <c r="D415" s="3" t="s">
        <v>50</v>
      </c>
    </row>
    <row r="416" spans="1:4" x14ac:dyDescent="0.3">
      <c r="A416" s="3" t="s">
        <v>1335</v>
      </c>
      <c r="B416" s="3" t="s">
        <v>1336</v>
      </c>
      <c r="C416" s="3" t="s">
        <v>1337</v>
      </c>
      <c r="D416" s="3" t="s">
        <v>50</v>
      </c>
    </row>
    <row r="417" spans="1:4" x14ac:dyDescent="0.3">
      <c r="A417" s="3" t="s">
        <v>1338</v>
      </c>
      <c r="B417" s="3" t="s">
        <v>1339</v>
      </c>
      <c r="C417" s="3" t="s">
        <v>1340</v>
      </c>
      <c r="D417" s="3" t="s">
        <v>50</v>
      </c>
    </row>
    <row r="418" spans="1:4" x14ac:dyDescent="0.3">
      <c r="A418" s="3" t="s">
        <v>1341</v>
      </c>
      <c r="B418" s="3" t="s">
        <v>1342</v>
      </c>
      <c r="C418" s="3" t="s">
        <v>1343</v>
      </c>
      <c r="D418" s="3" t="s">
        <v>50</v>
      </c>
    </row>
    <row r="419" spans="1:4" x14ac:dyDescent="0.3">
      <c r="A419" s="3" t="s">
        <v>1344</v>
      </c>
      <c r="B419" s="3" t="s">
        <v>1345</v>
      </c>
      <c r="C419" s="3" t="s">
        <v>1346</v>
      </c>
      <c r="D419" s="3" t="s">
        <v>50</v>
      </c>
    </row>
    <row r="420" spans="1:4" x14ac:dyDescent="0.3">
      <c r="A420" s="3" t="s">
        <v>1347</v>
      </c>
      <c r="B420" s="3" t="s">
        <v>1348</v>
      </c>
      <c r="C420" s="3" t="s">
        <v>1349</v>
      </c>
      <c r="D420" s="3" t="s">
        <v>50</v>
      </c>
    </row>
    <row r="421" spans="1:4" x14ac:dyDescent="0.3">
      <c r="A421" s="3" t="s">
        <v>1350</v>
      </c>
      <c r="B421" s="3" t="s">
        <v>1350</v>
      </c>
      <c r="C421" s="3" t="s">
        <v>1351</v>
      </c>
      <c r="D421" s="3" t="s">
        <v>50</v>
      </c>
    </row>
    <row r="422" spans="1:4" x14ac:dyDescent="0.3">
      <c r="A422" s="3" t="s">
        <v>1352</v>
      </c>
      <c r="B422" s="3" t="s">
        <v>1353</v>
      </c>
      <c r="C422" s="3" t="s">
        <v>1354</v>
      </c>
      <c r="D422" s="3" t="s">
        <v>50</v>
      </c>
    </row>
    <row r="423" spans="1:4" x14ac:dyDescent="0.3">
      <c r="A423" s="3" t="s">
        <v>1355</v>
      </c>
      <c r="B423" s="3" t="s">
        <v>1356</v>
      </c>
      <c r="C423" s="3" t="s">
        <v>1357</v>
      </c>
      <c r="D423" s="3" t="s">
        <v>50</v>
      </c>
    </row>
    <row r="424" spans="1:4" x14ac:dyDescent="0.3">
      <c r="A424" s="3" t="s">
        <v>1358</v>
      </c>
      <c r="B424" s="3" t="s">
        <v>1359</v>
      </c>
      <c r="C424" s="3" t="s">
        <v>1360</v>
      </c>
      <c r="D424" s="3" t="s">
        <v>50</v>
      </c>
    </row>
    <row r="425" spans="1:4" x14ac:dyDescent="0.3">
      <c r="A425" s="3" t="s">
        <v>1361</v>
      </c>
      <c r="B425" s="3" t="s">
        <v>1362</v>
      </c>
      <c r="C425" s="3" t="s">
        <v>1363</v>
      </c>
      <c r="D425" s="3" t="s">
        <v>50</v>
      </c>
    </row>
    <row r="426" spans="1:4" x14ac:dyDescent="0.3">
      <c r="A426" s="3" t="s">
        <v>1364</v>
      </c>
      <c r="B426" s="3" t="s">
        <v>1365</v>
      </c>
      <c r="C426" s="3" t="s">
        <v>1366</v>
      </c>
      <c r="D426" s="3" t="s">
        <v>50</v>
      </c>
    </row>
    <row r="427" spans="1:4" x14ac:dyDescent="0.3">
      <c r="A427" s="3" t="s">
        <v>1367</v>
      </c>
      <c r="B427" s="3" t="s">
        <v>1368</v>
      </c>
      <c r="C427" s="3" t="s">
        <v>1369</v>
      </c>
      <c r="D427" s="3" t="s">
        <v>50</v>
      </c>
    </row>
    <row r="428" spans="1:4" x14ac:dyDescent="0.3">
      <c r="A428" s="3" t="s">
        <v>1370</v>
      </c>
      <c r="B428" s="3" t="s">
        <v>1371</v>
      </c>
      <c r="C428" s="3" t="s">
        <v>1372</v>
      </c>
      <c r="D428" s="3" t="s">
        <v>50</v>
      </c>
    </row>
    <row r="429" spans="1:4" x14ac:dyDescent="0.3">
      <c r="A429" s="3" t="s">
        <v>1373</v>
      </c>
      <c r="B429" s="3" t="s">
        <v>1373</v>
      </c>
      <c r="C429" s="3" t="s">
        <v>1374</v>
      </c>
      <c r="D429" s="3" t="s">
        <v>50</v>
      </c>
    </row>
    <row r="430" spans="1:4" x14ac:dyDescent="0.3">
      <c r="A430" s="3" t="s">
        <v>1375</v>
      </c>
      <c r="B430" s="3" t="s">
        <v>1376</v>
      </c>
      <c r="C430" s="3" t="s">
        <v>1377</v>
      </c>
      <c r="D430" s="3" t="s">
        <v>50</v>
      </c>
    </row>
    <row r="431" spans="1:4" x14ac:dyDescent="0.3">
      <c r="A431" s="3" t="s">
        <v>1378</v>
      </c>
      <c r="B431" s="3" t="s">
        <v>1378</v>
      </c>
      <c r="C431" s="3" t="s">
        <v>1379</v>
      </c>
      <c r="D431" s="3" t="s">
        <v>50</v>
      </c>
    </row>
    <row r="432" spans="1:4" x14ac:dyDescent="0.3">
      <c r="A432" s="3" t="s">
        <v>1380</v>
      </c>
      <c r="B432" s="3" t="s">
        <v>1381</v>
      </c>
      <c r="C432" s="3" t="s">
        <v>1382</v>
      </c>
      <c r="D432" s="3" t="s">
        <v>50</v>
      </c>
    </row>
    <row r="433" spans="1:4" x14ac:dyDescent="0.3">
      <c r="A433" s="3" t="s">
        <v>1383</v>
      </c>
      <c r="B433" s="3" t="s">
        <v>1384</v>
      </c>
      <c r="C433" s="3" t="s">
        <v>1385</v>
      </c>
      <c r="D433" s="3" t="s">
        <v>50</v>
      </c>
    </row>
    <row r="434" spans="1:4" x14ac:dyDescent="0.3">
      <c r="A434" s="3" t="s">
        <v>1386</v>
      </c>
      <c r="B434" s="3" t="s">
        <v>1387</v>
      </c>
      <c r="C434" s="3" t="s">
        <v>1388</v>
      </c>
      <c r="D434" s="3" t="s">
        <v>50</v>
      </c>
    </row>
    <row r="435" spans="1:4" x14ac:dyDescent="0.3">
      <c r="A435" s="3" t="s">
        <v>1389</v>
      </c>
      <c r="B435" s="3" t="s">
        <v>1389</v>
      </c>
      <c r="C435" s="3" t="s">
        <v>1390</v>
      </c>
      <c r="D435" s="3" t="s">
        <v>50</v>
      </c>
    </row>
    <row r="436" spans="1:4" x14ac:dyDescent="0.3">
      <c r="A436" s="3" t="s">
        <v>1391</v>
      </c>
      <c r="B436" s="3" t="s">
        <v>1392</v>
      </c>
      <c r="C436" s="3" t="s">
        <v>1393</v>
      </c>
      <c r="D436" s="3" t="s">
        <v>50</v>
      </c>
    </row>
    <row r="437" spans="1:4" x14ac:dyDescent="0.3">
      <c r="A437" s="3" t="s">
        <v>1394</v>
      </c>
      <c r="B437" s="3" t="s">
        <v>1395</v>
      </c>
      <c r="C437" s="3" t="s">
        <v>1396</v>
      </c>
      <c r="D437" s="3" t="s">
        <v>50</v>
      </c>
    </row>
    <row r="438" spans="1:4" x14ac:dyDescent="0.3">
      <c r="A438" s="3" t="s">
        <v>1397</v>
      </c>
      <c r="B438" s="3" t="s">
        <v>1398</v>
      </c>
      <c r="C438" s="3" t="s">
        <v>1399</v>
      </c>
      <c r="D438" s="3" t="s">
        <v>50</v>
      </c>
    </row>
    <row r="439" spans="1:4" x14ac:dyDescent="0.3">
      <c r="A439" s="3" t="s">
        <v>1400</v>
      </c>
      <c r="B439" s="3" t="s">
        <v>1401</v>
      </c>
      <c r="C439" s="3" t="s">
        <v>1402</v>
      </c>
      <c r="D439" s="3" t="s">
        <v>50</v>
      </c>
    </row>
    <row r="440" spans="1:4" x14ac:dyDescent="0.3">
      <c r="A440" s="3" t="s">
        <v>1403</v>
      </c>
      <c r="B440" s="3" t="s">
        <v>1404</v>
      </c>
      <c r="C440" s="3" t="s">
        <v>1405</v>
      </c>
      <c r="D440" s="3" t="s">
        <v>50</v>
      </c>
    </row>
    <row r="441" spans="1:4" x14ac:dyDescent="0.3">
      <c r="A441" s="3" t="s">
        <v>1406</v>
      </c>
      <c r="B441" s="3" t="s">
        <v>1407</v>
      </c>
      <c r="C441" s="3" t="s">
        <v>1408</v>
      </c>
      <c r="D441" s="3" t="s">
        <v>50</v>
      </c>
    </row>
    <row r="442" spans="1:4" x14ac:dyDescent="0.3">
      <c r="A442" s="3" t="s">
        <v>1409</v>
      </c>
      <c r="B442" s="3" t="s">
        <v>1410</v>
      </c>
      <c r="C442" s="3" t="s">
        <v>1411</v>
      </c>
      <c r="D442" s="3" t="s">
        <v>50</v>
      </c>
    </row>
    <row r="443" spans="1:4" x14ac:dyDescent="0.3">
      <c r="A443" s="3" t="s">
        <v>1412</v>
      </c>
      <c r="B443" s="3" t="s">
        <v>1413</v>
      </c>
      <c r="C443" s="3" t="s">
        <v>1414</v>
      </c>
      <c r="D443" s="3" t="s">
        <v>50</v>
      </c>
    </row>
    <row r="444" spans="1:4" x14ac:dyDescent="0.3">
      <c r="A444" s="3" t="s">
        <v>1415</v>
      </c>
      <c r="B444" s="3" t="s">
        <v>1416</v>
      </c>
      <c r="C444" s="3" t="s">
        <v>1417</v>
      </c>
      <c r="D444" s="3" t="s">
        <v>50</v>
      </c>
    </row>
    <row r="445" spans="1:4" x14ac:dyDescent="0.3">
      <c r="A445" s="3" t="s">
        <v>1418</v>
      </c>
      <c r="B445" s="3" t="s">
        <v>1419</v>
      </c>
      <c r="C445" s="3" t="s">
        <v>1420</v>
      </c>
      <c r="D445" s="3" t="s">
        <v>50</v>
      </c>
    </row>
    <row r="446" spans="1:4" x14ac:dyDescent="0.3">
      <c r="A446" s="3" t="s">
        <v>1421</v>
      </c>
      <c r="B446" s="3" t="s">
        <v>1422</v>
      </c>
      <c r="C446" s="3" t="s">
        <v>1423</v>
      </c>
      <c r="D446" s="3" t="s">
        <v>50</v>
      </c>
    </row>
    <row r="447" spans="1:4" x14ac:dyDescent="0.3">
      <c r="A447" s="3" t="s">
        <v>1424</v>
      </c>
      <c r="B447" s="3" t="s">
        <v>1425</v>
      </c>
      <c r="C447" s="3" t="s">
        <v>1426</v>
      </c>
      <c r="D447" s="3" t="s">
        <v>50</v>
      </c>
    </row>
    <row r="448" spans="1:4" x14ac:dyDescent="0.3">
      <c r="A448" s="3" t="s">
        <v>1427</v>
      </c>
      <c r="B448" s="3" t="s">
        <v>1428</v>
      </c>
      <c r="C448" s="3" t="s">
        <v>1429</v>
      </c>
      <c r="D448" s="3" t="s">
        <v>50</v>
      </c>
    </row>
    <row r="449" spans="1:4" x14ac:dyDescent="0.3">
      <c r="A449" s="3" t="s">
        <v>1430</v>
      </c>
      <c r="B449" s="3" t="s">
        <v>1431</v>
      </c>
      <c r="C449" s="3" t="s">
        <v>1432</v>
      </c>
      <c r="D449" s="3" t="s">
        <v>50</v>
      </c>
    </row>
    <row r="450" spans="1:4" x14ac:dyDescent="0.3">
      <c r="A450" s="3" t="s">
        <v>1433</v>
      </c>
      <c r="B450" s="3" t="s">
        <v>1434</v>
      </c>
      <c r="C450" s="3" t="s">
        <v>1435</v>
      </c>
      <c r="D450" s="3" t="s">
        <v>50</v>
      </c>
    </row>
    <row r="451" spans="1:4" x14ac:dyDescent="0.3">
      <c r="A451" s="3" t="s">
        <v>1436</v>
      </c>
      <c r="B451" s="3" t="s">
        <v>1437</v>
      </c>
      <c r="C451" s="3" t="s">
        <v>1438</v>
      </c>
      <c r="D451" s="3" t="s">
        <v>50</v>
      </c>
    </row>
    <row r="452" spans="1:4" x14ac:dyDescent="0.3">
      <c r="A452" s="3" t="s">
        <v>1439</v>
      </c>
      <c r="B452" s="3" t="s">
        <v>1440</v>
      </c>
      <c r="C452" s="3" t="s">
        <v>1441</v>
      </c>
      <c r="D452" s="3" t="s">
        <v>50</v>
      </c>
    </row>
    <row r="453" spans="1:4" x14ac:dyDescent="0.3">
      <c r="A453" s="3" t="s">
        <v>1442</v>
      </c>
      <c r="B453" s="3" t="s">
        <v>1443</v>
      </c>
      <c r="C453" s="3" t="s">
        <v>1444</v>
      </c>
      <c r="D453" s="3" t="s">
        <v>50</v>
      </c>
    </row>
    <row r="454" spans="1:4" x14ac:dyDescent="0.3">
      <c r="A454" s="3" t="s">
        <v>1445</v>
      </c>
      <c r="B454" s="3" t="s">
        <v>1446</v>
      </c>
      <c r="C454" s="3" t="s">
        <v>1447</v>
      </c>
      <c r="D454" s="3" t="s">
        <v>50</v>
      </c>
    </row>
    <row r="455" spans="1:4" x14ac:dyDescent="0.3">
      <c r="A455" s="3" t="s">
        <v>1448</v>
      </c>
      <c r="B455" s="3" t="s">
        <v>1449</v>
      </c>
      <c r="C455" s="3" t="s">
        <v>1450</v>
      </c>
      <c r="D455" s="3" t="s">
        <v>50</v>
      </c>
    </row>
    <row r="456" spans="1:4" x14ac:dyDescent="0.3">
      <c r="A456" s="3" t="s">
        <v>1451</v>
      </c>
      <c r="B456" s="3" t="s">
        <v>1452</v>
      </c>
      <c r="C456" s="3" t="s">
        <v>1453</v>
      </c>
      <c r="D456" s="3" t="s">
        <v>50</v>
      </c>
    </row>
    <row r="457" spans="1:4" x14ac:dyDescent="0.3">
      <c r="A457" s="3" t="s">
        <v>1454</v>
      </c>
      <c r="B457" s="3" t="s">
        <v>1455</v>
      </c>
      <c r="C457" s="3" t="s">
        <v>1456</v>
      </c>
      <c r="D457" s="3" t="s">
        <v>50</v>
      </c>
    </row>
    <row r="458" spans="1:4" x14ac:dyDescent="0.3">
      <c r="A458" s="3" t="s">
        <v>1457</v>
      </c>
      <c r="B458" s="3" t="s">
        <v>1458</v>
      </c>
      <c r="C458" s="3" t="s">
        <v>1459</v>
      </c>
      <c r="D458" s="3" t="s">
        <v>50</v>
      </c>
    </row>
    <row r="459" spans="1:4" x14ac:dyDescent="0.3">
      <c r="A459" s="3" t="s">
        <v>1460</v>
      </c>
      <c r="B459" s="3" t="s">
        <v>1461</v>
      </c>
      <c r="C459" s="3" t="s">
        <v>1462</v>
      </c>
      <c r="D459" s="3" t="s">
        <v>50</v>
      </c>
    </row>
    <row r="460" spans="1:4" x14ac:dyDescent="0.3">
      <c r="A460" s="3" t="s">
        <v>1463</v>
      </c>
      <c r="B460" s="3" t="s">
        <v>1464</v>
      </c>
      <c r="C460" s="3" t="s">
        <v>1465</v>
      </c>
      <c r="D460" s="3" t="s">
        <v>50</v>
      </c>
    </row>
    <row r="461" spans="1:4" x14ac:dyDescent="0.3">
      <c r="A461" s="3" t="s">
        <v>1466</v>
      </c>
      <c r="B461" s="3" t="s">
        <v>1467</v>
      </c>
      <c r="C461" s="3" t="s">
        <v>1468</v>
      </c>
      <c r="D461" s="3" t="s">
        <v>50</v>
      </c>
    </row>
    <row r="462" spans="1:4" x14ac:dyDescent="0.3">
      <c r="A462" s="3" t="s">
        <v>1469</v>
      </c>
      <c r="B462" s="3" t="s">
        <v>1470</v>
      </c>
      <c r="C462" s="3" t="s">
        <v>1471</v>
      </c>
      <c r="D462" s="3" t="s">
        <v>50</v>
      </c>
    </row>
    <row r="463" spans="1:4" x14ac:dyDescent="0.3">
      <c r="A463" s="3" t="s">
        <v>1472</v>
      </c>
      <c r="B463" s="3" t="s">
        <v>1472</v>
      </c>
      <c r="C463" s="3" t="s">
        <v>1473</v>
      </c>
      <c r="D463" s="3" t="s">
        <v>50</v>
      </c>
    </row>
    <row r="464" spans="1:4" x14ac:dyDescent="0.3">
      <c r="A464" s="3" t="s">
        <v>1474</v>
      </c>
      <c r="B464" s="3" t="s">
        <v>1475</v>
      </c>
      <c r="C464" s="3" t="s">
        <v>1476</v>
      </c>
      <c r="D464" s="3" t="s">
        <v>50</v>
      </c>
    </row>
    <row r="465" spans="1:4" x14ac:dyDescent="0.3">
      <c r="A465" s="3" t="s">
        <v>1477</v>
      </c>
      <c r="B465" s="3" t="s">
        <v>1478</v>
      </c>
      <c r="C465" s="3" t="s">
        <v>1479</v>
      </c>
      <c r="D465" s="3" t="s">
        <v>50</v>
      </c>
    </row>
    <row r="466" spans="1:4" x14ac:dyDescent="0.3">
      <c r="A466" s="3" t="s">
        <v>1480</v>
      </c>
      <c r="B466" s="3" t="s">
        <v>1481</v>
      </c>
      <c r="C466" s="3" t="s">
        <v>1482</v>
      </c>
      <c r="D466" s="3" t="s">
        <v>50</v>
      </c>
    </row>
    <row r="467" spans="1:4" x14ac:dyDescent="0.3">
      <c r="A467" s="3" t="s">
        <v>1483</v>
      </c>
      <c r="B467" s="3" t="s">
        <v>1484</v>
      </c>
      <c r="C467" s="3" t="s">
        <v>1485</v>
      </c>
      <c r="D467" s="3" t="s">
        <v>50</v>
      </c>
    </row>
    <row r="468" spans="1:4" x14ac:dyDescent="0.3">
      <c r="A468" s="3" t="s">
        <v>1486</v>
      </c>
      <c r="B468" s="3" t="s">
        <v>1487</v>
      </c>
      <c r="C468" s="3" t="s">
        <v>1488</v>
      </c>
      <c r="D468" s="3" t="s">
        <v>50</v>
      </c>
    </row>
    <row r="469" spans="1:4" x14ac:dyDescent="0.3">
      <c r="A469" s="3" t="s">
        <v>1489</v>
      </c>
      <c r="B469" s="3" t="s">
        <v>1490</v>
      </c>
      <c r="C469" s="3" t="s">
        <v>1491</v>
      </c>
      <c r="D469" s="3" t="s">
        <v>50</v>
      </c>
    </row>
    <row r="470" spans="1:4" x14ac:dyDescent="0.3">
      <c r="A470" s="3" t="s">
        <v>1492</v>
      </c>
      <c r="B470" s="3" t="s">
        <v>1493</v>
      </c>
      <c r="C470" s="3" t="s">
        <v>1494</v>
      </c>
      <c r="D470" s="3" t="s">
        <v>50</v>
      </c>
    </row>
    <row r="471" spans="1:4" x14ac:dyDescent="0.3">
      <c r="A471" s="3" t="s">
        <v>1495</v>
      </c>
      <c r="B471" s="3" t="s">
        <v>1495</v>
      </c>
      <c r="C471" s="3" t="s">
        <v>1496</v>
      </c>
      <c r="D471" s="3" t="s">
        <v>50</v>
      </c>
    </row>
    <row r="472" spans="1:4" x14ac:dyDescent="0.3">
      <c r="A472" s="3" t="s">
        <v>1497</v>
      </c>
      <c r="B472" s="3" t="s">
        <v>1498</v>
      </c>
      <c r="C472" s="3" t="s">
        <v>1499</v>
      </c>
      <c r="D472" s="3" t="s">
        <v>50</v>
      </c>
    </row>
    <row r="473" spans="1:4" x14ac:dyDescent="0.3">
      <c r="A473" s="3" t="s">
        <v>1500</v>
      </c>
      <c r="B473" s="3" t="s">
        <v>1501</v>
      </c>
      <c r="C473" s="3" t="s">
        <v>1502</v>
      </c>
      <c r="D473" s="3" t="s">
        <v>50</v>
      </c>
    </row>
    <row r="474" spans="1:4" x14ac:dyDescent="0.3">
      <c r="A474" s="3" t="s">
        <v>1503</v>
      </c>
      <c r="B474" s="3" t="s">
        <v>1503</v>
      </c>
      <c r="C474" s="3" t="s">
        <v>1504</v>
      </c>
      <c r="D474" s="3" t="s">
        <v>50</v>
      </c>
    </row>
    <row r="475" spans="1:4" x14ac:dyDescent="0.3">
      <c r="A475" s="3" t="s">
        <v>1505</v>
      </c>
      <c r="B475" s="3" t="s">
        <v>1506</v>
      </c>
      <c r="C475" s="3" t="s">
        <v>1507</v>
      </c>
      <c r="D475" s="3" t="s">
        <v>50</v>
      </c>
    </row>
    <row r="476" spans="1:4" x14ac:dyDescent="0.3">
      <c r="A476" s="3" t="s">
        <v>1508</v>
      </c>
      <c r="B476" s="3" t="s">
        <v>1509</v>
      </c>
      <c r="C476" s="3" t="s">
        <v>1510</v>
      </c>
      <c r="D476" s="3" t="s">
        <v>50</v>
      </c>
    </row>
    <row r="477" spans="1:4" x14ac:dyDescent="0.3">
      <c r="A477" s="3" t="s">
        <v>1511</v>
      </c>
      <c r="B477" s="3" t="s">
        <v>1512</v>
      </c>
      <c r="C477" s="3" t="s">
        <v>1513</v>
      </c>
      <c r="D477" s="3" t="s">
        <v>50</v>
      </c>
    </row>
    <row r="478" spans="1:4" x14ac:dyDescent="0.3">
      <c r="A478" s="3" t="s">
        <v>1514</v>
      </c>
      <c r="B478" s="3" t="s">
        <v>1515</v>
      </c>
      <c r="C478" s="3" t="s">
        <v>1516</v>
      </c>
      <c r="D478" s="3" t="s">
        <v>50</v>
      </c>
    </row>
    <row r="479" spans="1:4" x14ac:dyDescent="0.3">
      <c r="A479" s="3" t="s">
        <v>1517</v>
      </c>
      <c r="B479" s="3" t="s">
        <v>1518</v>
      </c>
      <c r="C479" s="3" t="s">
        <v>1519</v>
      </c>
      <c r="D479" s="3" t="s">
        <v>50</v>
      </c>
    </row>
    <row r="480" spans="1:4" x14ac:dyDescent="0.3">
      <c r="A480" s="3" t="s">
        <v>1520</v>
      </c>
      <c r="B480" s="3" t="s">
        <v>1521</v>
      </c>
      <c r="C480" s="3" t="s">
        <v>1519</v>
      </c>
      <c r="D480" s="3" t="s">
        <v>50</v>
      </c>
    </row>
    <row r="481" spans="1:4" x14ac:dyDescent="0.3">
      <c r="A481" s="3" t="s">
        <v>1522</v>
      </c>
      <c r="B481" s="3" t="s">
        <v>1523</v>
      </c>
      <c r="C481" s="3" t="s">
        <v>1524</v>
      </c>
      <c r="D481" s="3" t="s">
        <v>50</v>
      </c>
    </row>
    <row r="482" spans="1:4" x14ac:dyDescent="0.3">
      <c r="A482" s="3" t="s">
        <v>1525</v>
      </c>
      <c r="B482" s="3" t="s">
        <v>1526</v>
      </c>
      <c r="C482" s="3" t="s">
        <v>1527</v>
      </c>
      <c r="D482" s="3" t="s">
        <v>50</v>
      </c>
    </row>
    <row r="483" spans="1:4" x14ac:dyDescent="0.3">
      <c r="A483" s="3" t="s">
        <v>1528</v>
      </c>
      <c r="B483" s="3" t="s">
        <v>1529</v>
      </c>
      <c r="C483" s="3" t="s">
        <v>1530</v>
      </c>
      <c r="D483" s="3" t="s">
        <v>50</v>
      </c>
    </row>
    <row r="484" spans="1:4" x14ac:dyDescent="0.3">
      <c r="A484" s="3" t="s">
        <v>1531</v>
      </c>
      <c r="B484" s="3" t="s">
        <v>1532</v>
      </c>
      <c r="C484" s="3" t="s">
        <v>1533</v>
      </c>
      <c r="D484" s="3" t="s">
        <v>50</v>
      </c>
    </row>
    <row r="485" spans="1:4" x14ac:dyDescent="0.3">
      <c r="A485" s="3" t="s">
        <v>1534</v>
      </c>
      <c r="B485" s="3" t="s">
        <v>1535</v>
      </c>
      <c r="C485" s="3" t="s">
        <v>1536</v>
      </c>
      <c r="D485" s="3" t="s">
        <v>50</v>
      </c>
    </row>
    <row r="486" spans="1:4" x14ac:dyDescent="0.3">
      <c r="A486" s="3" t="s">
        <v>1537</v>
      </c>
      <c r="B486" s="3" t="s">
        <v>1538</v>
      </c>
      <c r="C486" s="3" t="s">
        <v>1539</v>
      </c>
      <c r="D486" s="3" t="s">
        <v>50</v>
      </c>
    </row>
    <row r="487" spans="1:4" x14ac:dyDescent="0.3">
      <c r="A487" s="3" t="s">
        <v>1540</v>
      </c>
      <c r="B487" s="3" t="s">
        <v>1541</v>
      </c>
      <c r="C487" s="3" t="s">
        <v>1542</v>
      </c>
      <c r="D487" s="3" t="s">
        <v>50</v>
      </c>
    </row>
    <row r="488" spans="1:4" x14ac:dyDescent="0.3">
      <c r="A488" s="3" t="s">
        <v>1543</v>
      </c>
      <c r="B488" s="3" t="s">
        <v>1544</v>
      </c>
      <c r="C488" s="3" t="s">
        <v>1545</v>
      </c>
      <c r="D488" s="3" t="s">
        <v>50</v>
      </c>
    </row>
    <row r="489" spans="1:4" x14ac:dyDescent="0.3">
      <c r="A489" s="3" t="s">
        <v>1546</v>
      </c>
      <c r="B489" s="3" t="s">
        <v>1547</v>
      </c>
      <c r="C489" s="3" t="s">
        <v>1548</v>
      </c>
      <c r="D489" s="3" t="s">
        <v>50</v>
      </c>
    </row>
    <row r="490" spans="1:4" x14ac:dyDescent="0.3">
      <c r="A490" s="3" t="s">
        <v>1549</v>
      </c>
      <c r="B490" s="3" t="s">
        <v>1550</v>
      </c>
      <c r="C490" s="3" t="s">
        <v>1551</v>
      </c>
      <c r="D490" s="3" t="s">
        <v>50</v>
      </c>
    </row>
    <row r="491" spans="1:4" x14ac:dyDescent="0.3">
      <c r="A491" s="3" t="s">
        <v>1552</v>
      </c>
      <c r="B491" s="3" t="s">
        <v>1553</v>
      </c>
      <c r="C491" s="3" t="s">
        <v>1554</v>
      </c>
      <c r="D491" s="3" t="s">
        <v>50</v>
      </c>
    </row>
    <row r="492" spans="1:4" x14ac:dyDescent="0.3">
      <c r="A492" s="3" t="s">
        <v>1555</v>
      </c>
      <c r="B492" s="3" t="s">
        <v>1556</v>
      </c>
      <c r="C492" s="3" t="s">
        <v>1557</v>
      </c>
      <c r="D492" s="3" t="s">
        <v>50</v>
      </c>
    </row>
    <row r="493" spans="1:4" x14ac:dyDescent="0.3">
      <c r="A493" s="3" t="s">
        <v>1558</v>
      </c>
      <c r="B493" s="3" t="s">
        <v>1559</v>
      </c>
      <c r="C493" s="3" t="s">
        <v>1560</v>
      </c>
      <c r="D493" s="3" t="s">
        <v>50</v>
      </c>
    </row>
    <row r="494" spans="1:4" x14ac:dyDescent="0.3">
      <c r="A494" s="3" t="s">
        <v>1561</v>
      </c>
      <c r="B494" s="3" t="s">
        <v>1562</v>
      </c>
      <c r="C494" s="3" t="s">
        <v>1563</v>
      </c>
      <c r="D494" s="3" t="s">
        <v>50</v>
      </c>
    </row>
    <row r="495" spans="1:4" x14ac:dyDescent="0.3">
      <c r="A495" s="3" t="s">
        <v>1564</v>
      </c>
      <c r="B495" s="3" t="s">
        <v>1565</v>
      </c>
      <c r="C495" s="3" t="s">
        <v>1566</v>
      </c>
      <c r="D495" s="3" t="s">
        <v>50</v>
      </c>
    </row>
    <row r="496" spans="1:4" x14ac:dyDescent="0.3">
      <c r="A496" s="3" t="s">
        <v>1567</v>
      </c>
      <c r="B496" s="3" t="s">
        <v>1568</v>
      </c>
      <c r="C496" s="3" t="s">
        <v>1569</v>
      </c>
      <c r="D496" s="3" t="s">
        <v>50</v>
      </c>
    </row>
    <row r="497" spans="1:4" x14ac:dyDescent="0.3">
      <c r="A497" s="3" t="s">
        <v>1570</v>
      </c>
      <c r="B497" s="3" t="s">
        <v>1571</v>
      </c>
      <c r="C497" s="3" t="s">
        <v>1572</v>
      </c>
      <c r="D497" s="3" t="s">
        <v>50</v>
      </c>
    </row>
    <row r="498" spans="1:4" x14ac:dyDescent="0.3">
      <c r="A498" s="3" t="s">
        <v>1573</v>
      </c>
      <c r="B498" s="3" t="s">
        <v>1574</v>
      </c>
      <c r="C498" s="3" t="s">
        <v>1575</v>
      </c>
      <c r="D498" s="3" t="s">
        <v>50</v>
      </c>
    </row>
    <row r="499" spans="1:4" x14ac:dyDescent="0.3">
      <c r="A499" s="3" t="s">
        <v>1576</v>
      </c>
      <c r="B499" s="3" t="s">
        <v>1577</v>
      </c>
      <c r="C499" s="3" t="s">
        <v>1578</v>
      </c>
      <c r="D499" s="3" t="s">
        <v>50</v>
      </c>
    </row>
    <row r="500" spans="1:4" x14ac:dyDescent="0.3">
      <c r="A500" s="3" t="s">
        <v>1579</v>
      </c>
      <c r="B500" s="3" t="s">
        <v>1579</v>
      </c>
      <c r="C500" s="3" t="s">
        <v>1580</v>
      </c>
      <c r="D500" s="3" t="s">
        <v>50</v>
      </c>
    </row>
    <row r="501" spans="1:4" x14ac:dyDescent="0.3">
      <c r="A501" s="3" t="s">
        <v>1581</v>
      </c>
      <c r="B501" s="3" t="s">
        <v>1582</v>
      </c>
      <c r="C501" s="3" t="s">
        <v>1583</v>
      </c>
      <c r="D501" s="3" t="s">
        <v>50</v>
      </c>
    </row>
    <row r="502" spans="1:4" x14ac:dyDescent="0.3">
      <c r="A502" s="3" t="s">
        <v>1584</v>
      </c>
      <c r="B502" s="3" t="s">
        <v>1585</v>
      </c>
      <c r="C502" s="3" t="s">
        <v>1586</v>
      </c>
      <c r="D502" s="3" t="s">
        <v>50</v>
      </c>
    </row>
    <row r="503" spans="1:4" x14ac:dyDescent="0.3">
      <c r="A503" s="3" t="s">
        <v>1587</v>
      </c>
      <c r="B503" s="3" t="s">
        <v>1587</v>
      </c>
      <c r="C503" s="3" t="s">
        <v>1588</v>
      </c>
      <c r="D503" s="3" t="s">
        <v>50</v>
      </c>
    </row>
    <row r="504" spans="1:4" x14ac:dyDescent="0.3">
      <c r="A504" s="3" t="s">
        <v>1589</v>
      </c>
      <c r="B504" s="3" t="s">
        <v>1590</v>
      </c>
      <c r="C504" s="3" t="s">
        <v>1591</v>
      </c>
      <c r="D504" s="3" t="s">
        <v>50</v>
      </c>
    </row>
    <row r="505" spans="1:4" x14ac:dyDescent="0.3">
      <c r="A505" s="3" t="s">
        <v>1592</v>
      </c>
      <c r="B505" s="3" t="s">
        <v>1593</v>
      </c>
      <c r="C505" s="3" t="s">
        <v>1594</v>
      </c>
      <c r="D505" s="3" t="s">
        <v>50</v>
      </c>
    </row>
    <row r="506" spans="1:4" x14ac:dyDescent="0.3">
      <c r="A506" s="3" t="s">
        <v>1595</v>
      </c>
      <c r="B506" s="3" t="s">
        <v>1596</v>
      </c>
      <c r="C506" s="3" t="s">
        <v>1597</v>
      </c>
      <c r="D506" s="3" t="s">
        <v>50</v>
      </c>
    </row>
    <row r="507" spans="1:4" x14ac:dyDescent="0.3">
      <c r="A507" s="3" t="s">
        <v>1598</v>
      </c>
      <c r="B507" s="3" t="s">
        <v>1598</v>
      </c>
      <c r="C507" s="3" t="s">
        <v>1599</v>
      </c>
      <c r="D507" s="3" t="s">
        <v>50</v>
      </c>
    </row>
    <row r="508" spans="1:4" x14ac:dyDescent="0.3">
      <c r="A508" s="3" t="s">
        <v>1600</v>
      </c>
      <c r="B508" s="3" t="s">
        <v>1601</v>
      </c>
      <c r="C508" s="3" t="s">
        <v>1602</v>
      </c>
      <c r="D508" s="3" t="s">
        <v>50</v>
      </c>
    </row>
    <row r="509" spans="1:4" x14ac:dyDescent="0.3">
      <c r="A509" s="3" t="s">
        <v>1603</v>
      </c>
      <c r="B509" s="3" t="s">
        <v>1604</v>
      </c>
      <c r="C509" s="3" t="s">
        <v>1605</v>
      </c>
      <c r="D509" s="3" t="s">
        <v>50</v>
      </c>
    </row>
    <row r="510" spans="1:4" x14ac:dyDescent="0.3">
      <c r="A510" s="3" t="s">
        <v>1606</v>
      </c>
      <c r="B510" s="3" t="s">
        <v>1607</v>
      </c>
      <c r="C510" s="3" t="s">
        <v>1608</v>
      </c>
      <c r="D510" s="3" t="s">
        <v>50</v>
      </c>
    </row>
    <row r="511" spans="1:4" x14ac:dyDescent="0.3">
      <c r="A511" s="3" t="s">
        <v>1609</v>
      </c>
      <c r="B511" s="3" t="s">
        <v>1610</v>
      </c>
      <c r="C511" s="3" t="s">
        <v>1611</v>
      </c>
      <c r="D511" s="3" t="s">
        <v>50</v>
      </c>
    </row>
    <row r="512" spans="1:4" x14ac:dyDescent="0.3">
      <c r="A512" s="3" t="s">
        <v>1612</v>
      </c>
      <c r="B512" s="3" t="s">
        <v>1613</v>
      </c>
      <c r="C512" s="3" t="s">
        <v>1614</v>
      </c>
      <c r="D512" s="3" t="s">
        <v>50</v>
      </c>
    </row>
    <row r="513" spans="1:4" x14ac:dyDescent="0.3">
      <c r="A513" s="3" t="s">
        <v>1615</v>
      </c>
      <c r="B513" s="3" t="s">
        <v>1616</v>
      </c>
      <c r="C513" s="3" t="s">
        <v>1617</v>
      </c>
      <c r="D513" s="3" t="s">
        <v>50</v>
      </c>
    </row>
    <row r="514" spans="1:4" x14ac:dyDescent="0.3">
      <c r="A514" s="3" t="s">
        <v>1618</v>
      </c>
      <c r="B514" s="3" t="s">
        <v>1619</v>
      </c>
      <c r="C514" s="3" t="s">
        <v>1620</v>
      </c>
      <c r="D514" s="3" t="s">
        <v>50</v>
      </c>
    </row>
    <row r="515" spans="1:4" x14ac:dyDescent="0.3">
      <c r="A515" s="3" t="s">
        <v>1621</v>
      </c>
      <c r="B515" s="3" t="s">
        <v>1622</v>
      </c>
      <c r="C515" s="3" t="s">
        <v>1623</v>
      </c>
      <c r="D515" s="3" t="s">
        <v>50</v>
      </c>
    </row>
    <row r="516" spans="1:4" x14ac:dyDescent="0.3">
      <c r="A516" s="3" t="s">
        <v>1624</v>
      </c>
      <c r="B516" s="3" t="s">
        <v>1625</v>
      </c>
      <c r="C516" s="3" t="s">
        <v>1626</v>
      </c>
      <c r="D516" s="3" t="s">
        <v>50</v>
      </c>
    </row>
    <row r="517" spans="1:4" x14ac:dyDescent="0.3">
      <c r="A517" s="3" t="s">
        <v>1627</v>
      </c>
      <c r="B517" s="3" t="s">
        <v>1628</v>
      </c>
      <c r="C517" s="3" t="s">
        <v>1629</v>
      </c>
      <c r="D517" s="3" t="s">
        <v>50</v>
      </c>
    </row>
    <row r="518" spans="1:4" x14ac:dyDescent="0.3">
      <c r="A518" s="3" t="s">
        <v>1630</v>
      </c>
      <c r="B518" s="3" t="s">
        <v>1631</v>
      </c>
      <c r="C518" s="3" t="s">
        <v>1632</v>
      </c>
      <c r="D518" s="3" t="s">
        <v>50</v>
      </c>
    </row>
    <row r="519" spans="1:4" x14ac:dyDescent="0.3">
      <c r="A519" s="3" t="s">
        <v>1633</v>
      </c>
      <c r="B519" s="3" t="s">
        <v>1634</v>
      </c>
      <c r="C519" s="3" t="s">
        <v>1635</v>
      </c>
      <c r="D519" s="3" t="s">
        <v>50</v>
      </c>
    </row>
    <row r="520" spans="1:4" x14ac:dyDescent="0.3">
      <c r="A520" s="3" t="s">
        <v>1636</v>
      </c>
      <c r="B520" s="3" t="s">
        <v>1637</v>
      </c>
      <c r="C520" s="3" t="s">
        <v>1638</v>
      </c>
      <c r="D520" s="3" t="s">
        <v>50</v>
      </c>
    </row>
    <row r="521" spans="1:4" x14ac:dyDescent="0.3">
      <c r="A521" s="3" t="s">
        <v>1639</v>
      </c>
      <c r="B521" s="3" t="s">
        <v>1640</v>
      </c>
      <c r="C521" s="3" t="s">
        <v>1641</v>
      </c>
      <c r="D521" s="3" t="s">
        <v>50</v>
      </c>
    </row>
    <row r="522" spans="1:4" x14ac:dyDescent="0.3">
      <c r="A522" s="3" t="s">
        <v>1642</v>
      </c>
      <c r="B522" s="3" t="s">
        <v>1643</v>
      </c>
      <c r="C522" s="3" t="s">
        <v>1644</v>
      </c>
      <c r="D522" s="3" t="s">
        <v>50</v>
      </c>
    </row>
    <row r="523" spans="1:4" x14ac:dyDescent="0.3">
      <c r="A523" s="3" t="s">
        <v>1645</v>
      </c>
      <c r="B523" s="3" t="s">
        <v>1646</v>
      </c>
      <c r="C523" s="3" t="s">
        <v>1647</v>
      </c>
      <c r="D523" s="3" t="s">
        <v>50</v>
      </c>
    </row>
    <row r="524" spans="1:4" x14ac:dyDescent="0.3">
      <c r="A524" s="3" t="s">
        <v>1648</v>
      </c>
      <c r="B524" s="3" t="s">
        <v>1649</v>
      </c>
      <c r="C524" s="3" t="s">
        <v>1650</v>
      </c>
      <c r="D524" s="3" t="s">
        <v>50</v>
      </c>
    </row>
    <row r="525" spans="1:4" x14ac:dyDescent="0.3">
      <c r="A525" s="3" t="s">
        <v>1651</v>
      </c>
      <c r="B525" s="3" t="s">
        <v>1652</v>
      </c>
      <c r="C525" s="3" t="s">
        <v>1653</v>
      </c>
      <c r="D525" s="3" t="s">
        <v>50</v>
      </c>
    </row>
    <row r="526" spans="1:4" x14ac:dyDescent="0.3">
      <c r="A526" s="3" t="s">
        <v>1654</v>
      </c>
      <c r="B526" s="3" t="s">
        <v>1654</v>
      </c>
      <c r="C526" s="3" t="s">
        <v>1655</v>
      </c>
      <c r="D526" s="3" t="s">
        <v>50</v>
      </c>
    </row>
    <row r="527" spans="1:4" x14ac:dyDescent="0.3">
      <c r="A527" s="3" t="s">
        <v>1656</v>
      </c>
      <c r="B527" s="3" t="s">
        <v>1657</v>
      </c>
      <c r="C527" s="3" t="s">
        <v>1658</v>
      </c>
      <c r="D527" s="3" t="s">
        <v>50</v>
      </c>
    </row>
    <row r="528" spans="1:4" x14ac:dyDescent="0.3">
      <c r="A528" s="3" t="s">
        <v>1659</v>
      </c>
      <c r="B528" s="3" t="s">
        <v>1660</v>
      </c>
      <c r="C528" s="3" t="s">
        <v>1661</v>
      </c>
      <c r="D528" s="3" t="s">
        <v>50</v>
      </c>
    </row>
    <row r="529" spans="1:4" x14ac:dyDescent="0.3">
      <c r="A529" s="3" t="s">
        <v>1662</v>
      </c>
      <c r="B529" s="3" t="s">
        <v>1663</v>
      </c>
      <c r="C529" s="3" t="s">
        <v>1664</v>
      </c>
      <c r="D529" s="3" t="s">
        <v>50</v>
      </c>
    </row>
    <row r="530" spans="1:4" x14ac:dyDescent="0.3">
      <c r="A530" s="3" t="s">
        <v>1665</v>
      </c>
      <c r="B530" s="3" t="s">
        <v>1666</v>
      </c>
      <c r="C530" s="3" t="s">
        <v>1667</v>
      </c>
      <c r="D530" s="3" t="s">
        <v>50</v>
      </c>
    </row>
    <row r="531" spans="1:4" x14ac:dyDescent="0.3">
      <c r="A531" s="3" t="s">
        <v>1668</v>
      </c>
      <c r="B531" s="3" t="s">
        <v>1669</v>
      </c>
      <c r="C531" s="3" t="s">
        <v>1670</v>
      </c>
      <c r="D531" s="3" t="s">
        <v>50</v>
      </c>
    </row>
    <row r="532" spans="1:4" x14ac:dyDescent="0.3">
      <c r="A532" s="3" t="s">
        <v>1671</v>
      </c>
      <c r="B532" s="3" t="s">
        <v>1671</v>
      </c>
      <c r="C532" s="3" t="s">
        <v>1672</v>
      </c>
      <c r="D532" s="3" t="s">
        <v>50</v>
      </c>
    </row>
    <row r="533" spans="1:4" x14ac:dyDescent="0.3">
      <c r="A533" s="3" t="s">
        <v>1673</v>
      </c>
      <c r="B533" s="3" t="s">
        <v>1674</v>
      </c>
      <c r="C533" s="3" t="s">
        <v>1675</v>
      </c>
      <c r="D533" s="3" t="s">
        <v>50</v>
      </c>
    </row>
    <row r="534" spans="1:4" x14ac:dyDescent="0.3">
      <c r="A534" s="3" t="s">
        <v>1676</v>
      </c>
      <c r="B534" s="3" t="s">
        <v>1677</v>
      </c>
      <c r="C534" s="3" t="s">
        <v>1678</v>
      </c>
      <c r="D534" s="3" t="s">
        <v>50</v>
      </c>
    </row>
    <row r="535" spans="1:4" x14ac:dyDescent="0.3">
      <c r="A535" s="3" t="s">
        <v>1679</v>
      </c>
      <c r="B535" s="3" t="s">
        <v>1680</v>
      </c>
      <c r="C535" s="3" t="s">
        <v>1681</v>
      </c>
      <c r="D535" s="3" t="s">
        <v>50</v>
      </c>
    </row>
    <row r="536" spans="1:4" x14ac:dyDescent="0.3">
      <c r="A536" s="3" t="s">
        <v>1682</v>
      </c>
      <c r="B536" s="3" t="s">
        <v>1683</v>
      </c>
      <c r="C536" s="3" t="s">
        <v>1684</v>
      </c>
      <c r="D536" s="3" t="s">
        <v>50</v>
      </c>
    </row>
    <row r="537" spans="1:4" x14ac:dyDescent="0.3">
      <c r="A537" s="3" t="s">
        <v>1685</v>
      </c>
      <c r="B537" s="3" t="s">
        <v>1686</v>
      </c>
      <c r="C537" s="3" t="s">
        <v>1687</v>
      </c>
      <c r="D537" s="3" t="s">
        <v>50</v>
      </c>
    </row>
    <row r="538" spans="1:4" x14ac:dyDescent="0.3">
      <c r="A538" s="3" t="s">
        <v>1688</v>
      </c>
      <c r="B538" s="3" t="s">
        <v>1688</v>
      </c>
      <c r="C538" s="3" t="s">
        <v>1689</v>
      </c>
      <c r="D538" s="3" t="s">
        <v>50</v>
      </c>
    </row>
    <row r="539" spans="1:4" x14ac:dyDescent="0.3">
      <c r="A539" s="3" t="s">
        <v>1690</v>
      </c>
      <c r="B539" s="3" t="s">
        <v>1691</v>
      </c>
      <c r="C539" s="3" t="s">
        <v>1692</v>
      </c>
      <c r="D539" s="3" t="s">
        <v>50</v>
      </c>
    </row>
    <row r="540" spans="1:4" x14ac:dyDescent="0.3">
      <c r="A540" s="3" t="s">
        <v>1693</v>
      </c>
      <c r="B540" s="3" t="s">
        <v>1693</v>
      </c>
      <c r="C540" s="3" t="s">
        <v>1694</v>
      </c>
      <c r="D540" s="3" t="s">
        <v>50</v>
      </c>
    </row>
    <row r="541" spans="1:4" x14ac:dyDescent="0.3">
      <c r="A541" s="3" t="s">
        <v>1695</v>
      </c>
      <c r="B541" s="3" t="s">
        <v>1696</v>
      </c>
      <c r="C541" s="3" t="s">
        <v>1697</v>
      </c>
      <c r="D541" s="3" t="s">
        <v>50</v>
      </c>
    </row>
    <row r="542" spans="1:4" x14ac:dyDescent="0.3">
      <c r="A542" s="3" t="s">
        <v>1698</v>
      </c>
      <c r="B542" s="3" t="s">
        <v>1699</v>
      </c>
      <c r="C542" s="3" t="s">
        <v>1700</v>
      </c>
      <c r="D542" s="3" t="s">
        <v>50</v>
      </c>
    </row>
    <row r="543" spans="1:4" x14ac:dyDescent="0.3">
      <c r="A543" s="3" t="s">
        <v>1701</v>
      </c>
      <c r="B543" s="3" t="s">
        <v>1702</v>
      </c>
      <c r="C543" s="3" t="s">
        <v>1703</v>
      </c>
      <c r="D543" s="3" t="s">
        <v>50</v>
      </c>
    </row>
    <row r="544" spans="1:4" x14ac:dyDescent="0.3">
      <c r="A544" s="3" t="s">
        <v>1704</v>
      </c>
      <c r="B544" s="3" t="s">
        <v>1705</v>
      </c>
      <c r="C544" s="3" t="s">
        <v>1706</v>
      </c>
      <c r="D544" s="3" t="s">
        <v>50</v>
      </c>
    </row>
    <row r="545" spans="1:4" x14ac:dyDescent="0.3">
      <c r="A545" s="3" t="s">
        <v>1707</v>
      </c>
      <c r="B545" s="3" t="s">
        <v>1708</v>
      </c>
      <c r="C545" s="3" t="s">
        <v>1709</v>
      </c>
      <c r="D545" s="3" t="s">
        <v>50</v>
      </c>
    </row>
    <row r="546" spans="1:4" x14ac:dyDescent="0.3">
      <c r="A546" s="3" t="s">
        <v>1710</v>
      </c>
      <c r="B546" s="3" t="s">
        <v>1711</v>
      </c>
      <c r="C546" s="3" t="s">
        <v>1712</v>
      </c>
      <c r="D546" s="3" t="s">
        <v>50</v>
      </c>
    </row>
    <row r="547" spans="1:4" x14ac:dyDescent="0.3">
      <c r="A547" s="3" t="s">
        <v>1713</v>
      </c>
      <c r="B547" s="3" t="s">
        <v>1714</v>
      </c>
      <c r="C547" s="3" t="s">
        <v>1715</v>
      </c>
      <c r="D547" s="3" t="s">
        <v>50</v>
      </c>
    </row>
    <row r="548" spans="1:4" x14ac:dyDescent="0.3">
      <c r="A548" s="3" t="s">
        <v>1716</v>
      </c>
      <c r="B548" s="3" t="s">
        <v>1717</v>
      </c>
      <c r="C548" s="3" t="s">
        <v>1718</v>
      </c>
      <c r="D548" s="3" t="s">
        <v>50</v>
      </c>
    </row>
    <row r="549" spans="1:4" x14ac:dyDescent="0.3">
      <c r="A549" s="3" t="s">
        <v>1719</v>
      </c>
      <c r="B549" s="3" t="s">
        <v>1720</v>
      </c>
      <c r="C549" s="3" t="s">
        <v>1721</v>
      </c>
      <c r="D549" s="3" t="s">
        <v>50</v>
      </c>
    </row>
    <row r="550" spans="1:4" x14ac:dyDescent="0.3">
      <c r="A550" s="3" t="s">
        <v>1722</v>
      </c>
      <c r="B550" s="3" t="s">
        <v>1723</v>
      </c>
      <c r="C550" s="3" t="s">
        <v>1724</v>
      </c>
      <c r="D550" s="3" t="s">
        <v>50</v>
      </c>
    </row>
    <row r="551" spans="1:4" x14ac:dyDescent="0.3">
      <c r="A551" s="3" t="s">
        <v>1725</v>
      </c>
      <c r="B551" s="3" t="s">
        <v>1726</v>
      </c>
      <c r="C551" s="3" t="s">
        <v>1727</v>
      </c>
      <c r="D551" s="3" t="s">
        <v>50</v>
      </c>
    </row>
    <row r="552" spans="1:4" x14ac:dyDescent="0.3">
      <c r="A552" s="3" t="s">
        <v>1728</v>
      </c>
      <c r="B552" s="3" t="s">
        <v>1729</v>
      </c>
      <c r="C552" s="3" t="s">
        <v>1730</v>
      </c>
      <c r="D552" s="3" t="s">
        <v>50</v>
      </c>
    </row>
    <row r="553" spans="1:4" x14ac:dyDescent="0.3">
      <c r="A553" s="3" t="s">
        <v>1731</v>
      </c>
      <c r="B553" s="3" t="s">
        <v>1732</v>
      </c>
      <c r="C553" s="3" t="s">
        <v>1733</v>
      </c>
      <c r="D553" s="3" t="s">
        <v>50</v>
      </c>
    </row>
    <row r="554" spans="1:4" x14ac:dyDescent="0.3">
      <c r="A554" s="3" t="s">
        <v>1734</v>
      </c>
      <c r="B554" s="3" t="s">
        <v>1735</v>
      </c>
      <c r="C554" s="3" t="s">
        <v>1736</v>
      </c>
      <c r="D554" s="3" t="s">
        <v>50</v>
      </c>
    </row>
    <row r="555" spans="1:4" x14ac:dyDescent="0.3">
      <c r="A555" s="3" t="s">
        <v>1737</v>
      </c>
      <c r="B555" s="3" t="s">
        <v>1738</v>
      </c>
      <c r="C555" s="3" t="s">
        <v>1739</v>
      </c>
      <c r="D555" s="3" t="s">
        <v>50</v>
      </c>
    </row>
    <row r="556" spans="1:4" x14ac:dyDescent="0.3">
      <c r="A556" s="3" t="s">
        <v>1740</v>
      </c>
      <c r="B556" s="3" t="s">
        <v>1741</v>
      </c>
      <c r="C556" s="3" t="s">
        <v>1739</v>
      </c>
      <c r="D556" s="3" t="s">
        <v>50</v>
      </c>
    </row>
    <row r="557" spans="1:4" x14ac:dyDescent="0.3">
      <c r="A557" s="3" t="s">
        <v>1742</v>
      </c>
      <c r="B557" s="3" t="s">
        <v>1742</v>
      </c>
      <c r="C557" s="3" t="s">
        <v>1743</v>
      </c>
      <c r="D557" s="3" t="s">
        <v>50</v>
      </c>
    </row>
    <row r="558" spans="1:4" x14ac:dyDescent="0.3">
      <c r="A558" s="3" t="s">
        <v>1744</v>
      </c>
      <c r="B558" s="3" t="s">
        <v>1745</v>
      </c>
      <c r="C558" s="3" t="s">
        <v>1746</v>
      </c>
      <c r="D558" s="3" t="s">
        <v>50</v>
      </c>
    </row>
    <row r="559" spans="1:4" x14ac:dyDescent="0.3">
      <c r="A559" s="3" t="s">
        <v>1747</v>
      </c>
      <c r="B559" s="3" t="s">
        <v>1748</v>
      </c>
      <c r="C559" s="3" t="s">
        <v>1749</v>
      </c>
      <c r="D559" s="3" t="s">
        <v>50</v>
      </c>
    </row>
    <row r="560" spans="1:4" x14ac:dyDescent="0.3">
      <c r="A560" s="3" t="s">
        <v>1750</v>
      </c>
      <c r="B560" s="3" t="s">
        <v>1751</v>
      </c>
      <c r="C560" s="3" t="s">
        <v>1752</v>
      </c>
      <c r="D560" s="3" t="s">
        <v>50</v>
      </c>
    </row>
    <row r="561" spans="1:4" x14ac:dyDescent="0.3">
      <c r="A561" s="3" t="s">
        <v>1753</v>
      </c>
      <c r="B561" s="3" t="s">
        <v>1754</v>
      </c>
      <c r="C561" s="3" t="s">
        <v>1755</v>
      </c>
      <c r="D561" s="3" t="s">
        <v>50</v>
      </c>
    </row>
    <row r="562" spans="1:4" x14ac:dyDescent="0.3">
      <c r="A562" s="3" t="s">
        <v>1756</v>
      </c>
      <c r="B562" s="3" t="s">
        <v>1757</v>
      </c>
      <c r="C562" s="3" t="s">
        <v>1758</v>
      </c>
      <c r="D562" s="3" t="s">
        <v>50</v>
      </c>
    </row>
    <row r="563" spans="1:4" x14ac:dyDescent="0.3">
      <c r="A563" s="3" t="s">
        <v>1759</v>
      </c>
      <c r="B563" s="3" t="s">
        <v>1760</v>
      </c>
      <c r="C563" s="3" t="s">
        <v>1761</v>
      </c>
      <c r="D563" s="3" t="s">
        <v>50</v>
      </c>
    </row>
    <row r="564" spans="1:4" x14ac:dyDescent="0.3">
      <c r="A564" s="3" t="s">
        <v>1762</v>
      </c>
      <c r="B564" s="3" t="s">
        <v>1762</v>
      </c>
      <c r="C564" s="3" t="s">
        <v>1763</v>
      </c>
      <c r="D564" s="3" t="s">
        <v>50</v>
      </c>
    </row>
    <row r="565" spans="1:4" x14ac:dyDescent="0.3">
      <c r="A565" s="3" t="s">
        <v>1764</v>
      </c>
      <c r="B565" s="3" t="s">
        <v>1764</v>
      </c>
      <c r="C565" s="3" t="s">
        <v>1765</v>
      </c>
      <c r="D565" s="3" t="s">
        <v>50</v>
      </c>
    </row>
    <row r="566" spans="1:4" x14ac:dyDescent="0.3">
      <c r="A566" s="3" t="s">
        <v>1766</v>
      </c>
      <c r="B566" s="3" t="s">
        <v>1767</v>
      </c>
      <c r="C566" s="3" t="s">
        <v>1768</v>
      </c>
      <c r="D566" s="3" t="s">
        <v>50</v>
      </c>
    </row>
    <row r="567" spans="1:4" x14ac:dyDescent="0.3">
      <c r="A567" s="3" t="s">
        <v>1769</v>
      </c>
      <c r="B567" s="3" t="s">
        <v>1770</v>
      </c>
      <c r="C567" s="3" t="s">
        <v>1771</v>
      </c>
      <c r="D567" s="3" t="s">
        <v>50</v>
      </c>
    </row>
    <row r="568" spans="1:4" x14ac:dyDescent="0.3">
      <c r="A568" s="3" t="s">
        <v>1772</v>
      </c>
      <c r="B568" s="3" t="s">
        <v>1772</v>
      </c>
      <c r="C568" s="3" t="s">
        <v>1773</v>
      </c>
      <c r="D568" s="3" t="s">
        <v>50</v>
      </c>
    </row>
    <row r="569" spans="1:4" x14ac:dyDescent="0.3">
      <c r="A569" s="3" t="s">
        <v>1774</v>
      </c>
      <c r="B569" s="3" t="s">
        <v>1774</v>
      </c>
      <c r="C569" s="3" t="s">
        <v>1775</v>
      </c>
      <c r="D569" s="3" t="s">
        <v>50</v>
      </c>
    </row>
    <row r="570" spans="1:4" x14ac:dyDescent="0.3">
      <c r="A570" s="3" t="s">
        <v>1776</v>
      </c>
      <c r="B570" s="3" t="s">
        <v>1776</v>
      </c>
      <c r="C570" s="3" t="s">
        <v>1777</v>
      </c>
      <c r="D570" s="3" t="s">
        <v>50</v>
      </c>
    </row>
    <row r="571" spans="1:4" x14ac:dyDescent="0.3">
      <c r="A571" s="3" t="s">
        <v>1778</v>
      </c>
      <c r="B571" s="3" t="s">
        <v>1779</v>
      </c>
      <c r="C571" s="3" t="s">
        <v>1780</v>
      </c>
      <c r="D571" s="3" t="s">
        <v>50</v>
      </c>
    </row>
    <row r="572" spans="1:4" x14ac:dyDescent="0.3">
      <c r="A572" s="3" t="s">
        <v>1781</v>
      </c>
      <c r="B572" s="3" t="s">
        <v>1781</v>
      </c>
      <c r="C572" s="3" t="s">
        <v>1782</v>
      </c>
      <c r="D572" s="3" t="s">
        <v>50</v>
      </c>
    </row>
    <row r="573" spans="1:4" x14ac:dyDescent="0.3">
      <c r="A573" s="3" t="s">
        <v>1783</v>
      </c>
      <c r="B573" s="3" t="s">
        <v>1784</v>
      </c>
      <c r="C573" s="3" t="s">
        <v>1785</v>
      </c>
      <c r="D573" s="3" t="s">
        <v>50</v>
      </c>
    </row>
    <row r="574" spans="1:4" x14ac:dyDescent="0.3">
      <c r="A574" s="3" t="s">
        <v>1786</v>
      </c>
      <c r="B574" s="3" t="s">
        <v>1787</v>
      </c>
      <c r="C574" s="3" t="s">
        <v>1788</v>
      </c>
      <c r="D574" s="3" t="s">
        <v>50</v>
      </c>
    </row>
    <row r="575" spans="1:4" x14ac:dyDescent="0.3">
      <c r="A575" s="3" t="s">
        <v>1789</v>
      </c>
      <c r="B575" s="3" t="s">
        <v>1790</v>
      </c>
      <c r="C575" s="3" t="s">
        <v>1791</v>
      </c>
      <c r="D575" s="3" t="s">
        <v>50</v>
      </c>
    </row>
    <row r="576" spans="1:4" x14ac:dyDescent="0.3">
      <c r="A576" s="3" t="s">
        <v>1792</v>
      </c>
      <c r="B576" s="3" t="s">
        <v>1793</v>
      </c>
      <c r="C576" s="3" t="s">
        <v>1794</v>
      </c>
      <c r="D576" s="3" t="s">
        <v>50</v>
      </c>
    </row>
    <row r="577" spans="1:4" x14ac:dyDescent="0.3">
      <c r="A577" s="3" t="s">
        <v>1795</v>
      </c>
      <c r="B577" s="3" t="s">
        <v>1796</v>
      </c>
      <c r="C577" s="3" t="s">
        <v>1797</v>
      </c>
      <c r="D577" s="3" t="s">
        <v>50</v>
      </c>
    </row>
    <row r="578" spans="1:4" x14ac:dyDescent="0.3">
      <c r="A578" s="3" t="s">
        <v>1798</v>
      </c>
      <c r="B578" s="3" t="s">
        <v>1799</v>
      </c>
      <c r="C578" s="3" t="s">
        <v>1800</v>
      </c>
      <c r="D578" s="3" t="s">
        <v>50</v>
      </c>
    </row>
    <row r="579" spans="1:4" x14ac:dyDescent="0.3">
      <c r="A579" s="3" t="s">
        <v>1801</v>
      </c>
      <c r="B579" s="3" t="s">
        <v>1801</v>
      </c>
      <c r="C579" s="3" t="s">
        <v>1802</v>
      </c>
      <c r="D579" s="3" t="s">
        <v>50</v>
      </c>
    </row>
    <row r="580" spans="1:4" x14ac:dyDescent="0.3">
      <c r="A580" s="3" t="s">
        <v>1803</v>
      </c>
      <c r="B580" s="3" t="s">
        <v>1803</v>
      </c>
      <c r="C580" s="3" t="s">
        <v>1802</v>
      </c>
      <c r="D580" s="3" t="s">
        <v>50</v>
      </c>
    </row>
    <row r="581" spans="1:4" x14ac:dyDescent="0.3">
      <c r="A581" s="3" t="s">
        <v>1804</v>
      </c>
      <c r="B581" s="3" t="s">
        <v>1805</v>
      </c>
      <c r="C581" s="3" t="s">
        <v>1806</v>
      </c>
      <c r="D581" s="3" t="s">
        <v>50</v>
      </c>
    </row>
    <row r="582" spans="1:4" x14ac:dyDescent="0.3">
      <c r="A582" s="3" t="s">
        <v>1807</v>
      </c>
      <c r="B582" s="3" t="s">
        <v>1808</v>
      </c>
      <c r="C582" s="3" t="s">
        <v>1809</v>
      </c>
      <c r="D582" s="3" t="s">
        <v>50</v>
      </c>
    </row>
    <row r="583" spans="1:4" x14ac:dyDescent="0.3">
      <c r="A583" s="3" t="s">
        <v>1810</v>
      </c>
      <c r="B583" s="3" t="s">
        <v>1811</v>
      </c>
      <c r="C583" s="3" t="s">
        <v>1812</v>
      </c>
      <c r="D583" s="3" t="s">
        <v>50</v>
      </c>
    </row>
    <row r="584" spans="1:4" x14ac:dyDescent="0.3">
      <c r="A584" s="3" t="s">
        <v>1813</v>
      </c>
      <c r="B584" s="3" t="s">
        <v>1814</v>
      </c>
      <c r="C584" s="3" t="s">
        <v>1815</v>
      </c>
      <c r="D584" s="3" t="s">
        <v>50</v>
      </c>
    </row>
    <row r="585" spans="1:4" x14ac:dyDescent="0.3">
      <c r="A585" s="3" t="s">
        <v>1816</v>
      </c>
      <c r="B585" s="3" t="s">
        <v>1817</v>
      </c>
      <c r="C585" s="3" t="s">
        <v>1818</v>
      </c>
      <c r="D585" s="3" t="s">
        <v>50</v>
      </c>
    </row>
    <row r="586" spans="1:4" x14ac:dyDescent="0.3">
      <c r="A586" s="3" t="s">
        <v>1819</v>
      </c>
      <c r="B586" s="3" t="s">
        <v>1820</v>
      </c>
      <c r="C586" s="3" t="s">
        <v>1821</v>
      </c>
      <c r="D586" s="3" t="s">
        <v>50</v>
      </c>
    </row>
    <row r="587" spans="1:4" x14ac:dyDescent="0.3">
      <c r="A587" s="3" t="s">
        <v>1822</v>
      </c>
      <c r="B587" s="3" t="s">
        <v>1823</v>
      </c>
      <c r="C587" s="3" t="s">
        <v>1824</v>
      </c>
      <c r="D587" s="3" t="s">
        <v>50</v>
      </c>
    </row>
    <row r="588" spans="1:4" x14ac:dyDescent="0.3">
      <c r="A588" s="3" t="s">
        <v>1825</v>
      </c>
      <c r="B588" s="3" t="s">
        <v>1826</v>
      </c>
      <c r="C588" s="3" t="s">
        <v>1824</v>
      </c>
      <c r="D588" s="3" t="s">
        <v>50</v>
      </c>
    </row>
    <row r="589" spans="1:4" x14ac:dyDescent="0.3">
      <c r="A589" s="3" t="s">
        <v>1827</v>
      </c>
      <c r="B589" s="3" t="s">
        <v>1828</v>
      </c>
      <c r="C589" s="3" t="s">
        <v>1829</v>
      </c>
      <c r="D589" s="3" t="s">
        <v>50</v>
      </c>
    </row>
    <row r="590" spans="1:4" x14ac:dyDescent="0.3">
      <c r="A590" s="3" t="s">
        <v>1830</v>
      </c>
      <c r="B590" s="3" t="s">
        <v>1831</v>
      </c>
      <c r="C590" s="3" t="s">
        <v>1832</v>
      </c>
      <c r="D590" s="3" t="s">
        <v>50</v>
      </c>
    </row>
    <row r="591" spans="1:4" x14ac:dyDescent="0.3">
      <c r="A591" s="3" t="s">
        <v>1833</v>
      </c>
      <c r="B591" s="3" t="s">
        <v>1834</v>
      </c>
      <c r="C591" s="3" t="s">
        <v>1835</v>
      </c>
      <c r="D591" s="3" t="s">
        <v>50</v>
      </c>
    </row>
    <row r="592" spans="1:4" x14ac:dyDescent="0.3">
      <c r="A592" s="3" t="s">
        <v>1836</v>
      </c>
      <c r="B592" s="3" t="s">
        <v>1837</v>
      </c>
      <c r="C592" s="3" t="s">
        <v>1838</v>
      </c>
      <c r="D592" s="3" t="s">
        <v>50</v>
      </c>
    </row>
    <row r="593" spans="1:4" x14ac:dyDescent="0.3">
      <c r="A593" s="3" t="s">
        <v>1839</v>
      </c>
      <c r="B593" s="3" t="s">
        <v>1839</v>
      </c>
      <c r="C593" s="3" t="s">
        <v>1840</v>
      </c>
      <c r="D593" s="3" t="s">
        <v>50</v>
      </c>
    </row>
    <row r="594" spans="1:4" x14ac:dyDescent="0.3">
      <c r="A594" s="3" t="s">
        <v>1841</v>
      </c>
      <c r="B594" s="3" t="s">
        <v>1841</v>
      </c>
      <c r="C594" s="3" t="s">
        <v>1842</v>
      </c>
      <c r="D594" s="3" t="s">
        <v>50</v>
      </c>
    </row>
    <row r="595" spans="1:4" x14ac:dyDescent="0.3">
      <c r="A595" s="3" t="s">
        <v>1843</v>
      </c>
      <c r="B595" s="3" t="s">
        <v>1844</v>
      </c>
      <c r="C595" s="3" t="s">
        <v>1845</v>
      </c>
      <c r="D595" s="3" t="s">
        <v>50</v>
      </c>
    </row>
    <row r="596" spans="1:4" x14ac:dyDescent="0.3">
      <c r="A596" s="3" t="s">
        <v>1846</v>
      </c>
      <c r="B596" s="3" t="s">
        <v>1847</v>
      </c>
      <c r="C596" s="3" t="s">
        <v>1848</v>
      </c>
      <c r="D596" s="3" t="s">
        <v>50</v>
      </c>
    </row>
    <row r="597" spans="1:4" x14ac:dyDescent="0.3">
      <c r="A597" s="3" t="s">
        <v>1849</v>
      </c>
      <c r="B597" s="3" t="s">
        <v>1850</v>
      </c>
      <c r="C597" s="3" t="s">
        <v>1851</v>
      </c>
      <c r="D597" s="3" t="s">
        <v>50</v>
      </c>
    </row>
    <row r="598" spans="1:4" x14ac:dyDescent="0.3">
      <c r="A598" s="3" t="s">
        <v>1852</v>
      </c>
      <c r="B598" s="3" t="s">
        <v>1853</v>
      </c>
      <c r="C598" s="3" t="s">
        <v>1854</v>
      </c>
      <c r="D598" s="3" t="s">
        <v>50</v>
      </c>
    </row>
    <row r="599" spans="1:4" x14ac:dyDescent="0.3">
      <c r="A599" s="3" t="s">
        <v>1855</v>
      </c>
      <c r="B599" s="3" t="s">
        <v>1856</v>
      </c>
      <c r="C599" s="3" t="s">
        <v>1857</v>
      </c>
      <c r="D599" s="3" t="s">
        <v>50</v>
      </c>
    </row>
    <row r="600" spans="1:4" x14ac:dyDescent="0.3">
      <c r="A600" s="3" t="s">
        <v>1858</v>
      </c>
      <c r="B600" s="3" t="s">
        <v>1859</v>
      </c>
      <c r="C600" s="3" t="s">
        <v>1860</v>
      </c>
      <c r="D600" s="3" t="s">
        <v>50</v>
      </c>
    </row>
    <row r="601" spans="1:4" x14ac:dyDescent="0.3">
      <c r="A601" s="3" t="s">
        <v>1861</v>
      </c>
      <c r="B601" s="3" t="s">
        <v>1862</v>
      </c>
      <c r="C601" s="3" t="s">
        <v>1863</v>
      </c>
      <c r="D601" s="3" t="s">
        <v>50</v>
      </c>
    </row>
    <row r="602" spans="1:4" x14ac:dyDescent="0.3">
      <c r="A602" s="3" t="s">
        <v>1864</v>
      </c>
      <c r="B602" s="3" t="s">
        <v>1864</v>
      </c>
      <c r="C602" s="3" t="s">
        <v>1865</v>
      </c>
      <c r="D602" s="3" t="s">
        <v>50</v>
      </c>
    </row>
    <row r="603" spans="1:4" x14ac:dyDescent="0.3">
      <c r="A603" s="3" t="s">
        <v>1866</v>
      </c>
      <c r="B603" s="3" t="s">
        <v>1867</v>
      </c>
      <c r="C603" s="3" t="s">
        <v>1868</v>
      </c>
      <c r="D603" s="3" t="s">
        <v>50</v>
      </c>
    </row>
    <row r="604" spans="1:4" x14ac:dyDescent="0.3">
      <c r="A604" s="3" t="s">
        <v>1869</v>
      </c>
      <c r="B604" s="3" t="s">
        <v>1869</v>
      </c>
      <c r="C604" s="3" t="s">
        <v>1870</v>
      </c>
      <c r="D604" s="3" t="s">
        <v>50</v>
      </c>
    </row>
    <row r="605" spans="1:4" x14ac:dyDescent="0.3">
      <c r="A605" s="3" t="s">
        <v>1871</v>
      </c>
      <c r="B605" s="3" t="s">
        <v>1872</v>
      </c>
      <c r="C605" s="3" t="s">
        <v>1873</v>
      </c>
      <c r="D605" s="3" t="s">
        <v>50</v>
      </c>
    </row>
    <row r="606" spans="1:4" x14ac:dyDescent="0.3">
      <c r="A606" s="3" t="s">
        <v>1874</v>
      </c>
      <c r="B606" s="3" t="s">
        <v>1875</v>
      </c>
      <c r="C606" s="3" t="s">
        <v>1876</v>
      </c>
      <c r="D606" s="3" t="s">
        <v>50</v>
      </c>
    </row>
    <row r="607" spans="1:4" x14ac:dyDescent="0.3">
      <c r="A607" s="3" t="s">
        <v>1877</v>
      </c>
      <c r="B607" s="3" t="s">
        <v>1878</v>
      </c>
      <c r="C607" s="3" t="s">
        <v>1879</v>
      </c>
      <c r="D607" s="3" t="s">
        <v>50</v>
      </c>
    </row>
    <row r="608" spans="1:4" x14ac:dyDescent="0.3">
      <c r="A608" s="3" t="s">
        <v>1880</v>
      </c>
      <c r="B608" s="3" t="s">
        <v>1881</v>
      </c>
      <c r="C608" s="3" t="s">
        <v>1882</v>
      </c>
      <c r="D608" s="3" t="s">
        <v>50</v>
      </c>
    </row>
    <row r="609" spans="1:4" x14ac:dyDescent="0.3">
      <c r="A609" s="3" t="s">
        <v>1883</v>
      </c>
      <c r="B609" s="3" t="s">
        <v>1884</v>
      </c>
      <c r="C609" s="3" t="s">
        <v>1885</v>
      </c>
      <c r="D609" s="3" t="s">
        <v>50</v>
      </c>
    </row>
    <row r="610" spans="1:4" x14ac:dyDescent="0.3">
      <c r="A610" s="3" t="s">
        <v>1886</v>
      </c>
      <c r="B610" s="3" t="s">
        <v>1887</v>
      </c>
      <c r="C610" s="3" t="s">
        <v>1888</v>
      </c>
      <c r="D610" s="3" t="s">
        <v>50</v>
      </c>
    </row>
    <row r="611" spans="1:4" x14ac:dyDescent="0.3">
      <c r="A611" s="3" t="s">
        <v>1889</v>
      </c>
      <c r="B611" s="3" t="s">
        <v>1890</v>
      </c>
      <c r="C611" s="3" t="s">
        <v>1891</v>
      </c>
      <c r="D611" s="3" t="s">
        <v>50</v>
      </c>
    </row>
    <row r="612" spans="1:4" x14ac:dyDescent="0.3">
      <c r="A612" s="3" t="s">
        <v>1892</v>
      </c>
      <c r="B612" s="3" t="s">
        <v>1893</v>
      </c>
      <c r="C612" s="3" t="s">
        <v>1894</v>
      </c>
      <c r="D612" s="3" t="s">
        <v>50</v>
      </c>
    </row>
    <row r="613" spans="1:4" x14ac:dyDescent="0.3">
      <c r="A613" s="3" t="s">
        <v>1895</v>
      </c>
      <c r="B613" s="3" t="s">
        <v>1896</v>
      </c>
      <c r="C613" s="3" t="s">
        <v>1897</v>
      </c>
      <c r="D613" s="3" t="s">
        <v>50</v>
      </c>
    </row>
    <row r="614" spans="1:4" x14ac:dyDescent="0.3">
      <c r="A614" s="3" t="s">
        <v>1898</v>
      </c>
      <c r="B614" s="3" t="s">
        <v>1898</v>
      </c>
      <c r="C614" s="3" t="s">
        <v>1899</v>
      </c>
      <c r="D614" s="3" t="s">
        <v>50</v>
      </c>
    </row>
    <row r="615" spans="1:4" x14ac:dyDescent="0.3">
      <c r="A615" s="3" t="s">
        <v>1900</v>
      </c>
      <c r="B615" s="3" t="s">
        <v>1901</v>
      </c>
      <c r="C615" s="3" t="s">
        <v>1902</v>
      </c>
      <c r="D615" s="3" t="s">
        <v>50</v>
      </c>
    </row>
    <row r="616" spans="1:4" x14ac:dyDescent="0.3">
      <c r="A616" s="3" t="s">
        <v>1903</v>
      </c>
      <c r="B616" s="3" t="s">
        <v>1904</v>
      </c>
      <c r="C616" s="3" t="s">
        <v>1905</v>
      </c>
      <c r="D616" s="3" t="s">
        <v>50</v>
      </c>
    </row>
    <row r="617" spans="1:4" x14ac:dyDescent="0.3">
      <c r="A617" s="3" t="s">
        <v>1906</v>
      </c>
      <c r="B617" s="3" t="s">
        <v>1907</v>
      </c>
      <c r="C617" s="3" t="s">
        <v>1908</v>
      </c>
      <c r="D617" s="3" t="s">
        <v>50</v>
      </c>
    </row>
    <row r="618" spans="1:4" x14ac:dyDescent="0.3">
      <c r="A618" s="3" t="s">
        <v>1909</v>
      </c>
      <c r="B618" s="3" t="s">
        <v>1910</v>
      </c>
      <c r="C618" s="3" t="s">
        <v>1911</v>
      </c>
      <c r="D618" s="3" t="s">
        <v>50</v>
      </c>
    </row>
    <row r="619" spans="1:4" x14ac:dyDescent="0.3">
      <c r="A619" s="3" t="s">
        <v>1912</v>
      </c>
      <c r="B619" s="3" t="s">
        <v>1913</v>
      </c>
      <c r="C619" s="3" t="s">
        <v>1914</v>
      </c>
      <c r="D619" s="3" t="s">
        <v>50</v>
      </c>
    </row>
    <row r="620" spans="1:4" x14ac:dyDescent="0.3">
      <c r="A620" s="3" t="s">
        <v>1915</v>
      </c>
      <c r="B620" s="3" t="s">
        <v>1916</v>
      </c>
      <c r="C620" s="3" t="s">
        <v>1917</v>
      </c>
      <c r="D620" s="3" t="s">
        <v>50</v>
      </c>
    </row>
    <row r="621" spans="1:4" x14ac:dyDescent="0.3">
      <c r="A621" s="3" t="s">
        <v>1918</v>
      </c>
      <c r="B621" s="3" t="s">
        <v>1919</v>
      </c>
      <c r="C621" s="3" t="s">
        <v>1920</v>
      </c>
      <c r="D621" s="3" t="s">
        <v>50</v>
      </c>
    </row>
    <row r="622" spans="1:4" x14ac:dyDescent="0.3">
      <c r="A622" s="3" t="s">
        <v>1921</v>
      </c>
      <c r="B622" s="3" t="s">
        <v>1922</v>
      </c>
      <c r="C622" s="3" t="s">
        <v>1923</v>
      </c>
      <c r="D622" s="3" t="s">
        <v>50</v>
      </c>
    </row>
    <row r="623" spans="1:4" x14ac:dyDescent="0.3">
      <c r="A623" s="3" t="s">
        <v>1924</v>
      </c>
      <c r="B623" s="3" t="s">
        <v>1925</v>
      </c>
      <c r="C623" s="3" t="s">
        <v>1926</v>
      </c>
      <c r="D623" s="3" t="s">
        <v>50</v>
      </c>
    </row>
    <row r="624" spans="1:4" x14ac:dyDescent="0.3">
      <c r="A624" s="3" t="s">
        <v>1927</v>
      </c>
      <c r="B624" s="3" t="s">
        <v>1928</v>
      </c>
      <c r="C624" s="3" t="s">
        <v>1929</v>
      </c>
      <c r="D624" s="3" t="s">
        <v>50</v>
      </c>
    </row>
    <row r="625" spans="1:4" x14ac:dyDescent="0.3">
      <c r="A625" s="3" t="s">
        <v>1930</v>
      </c>
      <c r="B625" s="3" t="s">
        <v>1931</v>
      </c>
      <c r="C625" s="3" t="s">
        <v>1932</v>
      </c>
      <c r="D625" s="3" t="s">
        <v>50</v>
      </c>
    </row>
    <row r="626" spans="1:4" x14ac:dyDescent="0.3">
      <c r="A626" s="3" t="s">
        <v>1933</v>
      </c>
      <c r="B626" s="3" t="s">
        <v>1934</v>
      </c>
      <c r="C626" s="3" t="s">
        <v>1935</v>
      </c>
      <c r="D626" s="3" t="s">
        <v>50</v>
      </c>
    </row>
    <row r="627" spans="1:4" x14ac:dyDescent="0.3">
      <c r="A627" s="3" t="s">
        <v>1936</v>
      </c>
      <c r="B627" s="3" t="s">
        <v>1937</v>
      </c>
      <c r="C627" s="3" t="s">
        <v>1938</v>
      </c>
      <c r="D627" s="3" t="s">
        <v>50</v>
      </c>
    </row>
    <row r="628" spans="1:4" x14ac:dyDescent="0.3">
      <c r="A628" s="3" t="s">
        <v>1939</v>
      </c>
      <c r="B628" s="3" t="s">
        <v>1939</v>
      </c>
      <c r="C628" s="3" t="s">
        <v>1940</v>
      </c>
      <c r="D628" s="3" t="s">
        <v>50</v>
      </c>
    </row>
    <row r="629" spans="1:4" x14ac:dyDescent="0.3">
      <c r="A629" s="3" t="s">
        <v>1941</v>
      </c>
      <c r="B629" s="3" t="s">
        <v>1942</v>
      </c>
      <c r="C629" s="3" t="s">
        <v>1943</v>
      </c>
      <c r="D629" s="3" t="s">
        <v>50</v>
      </c>
    </row>
    <row r="630" spans="1:4" x14ac:dyDescent="0.3">
      <c r="A630" s="3" t="s">
        <v>1944</v>
      </c>
      <c r="B630" s="3" t="s">
        <v>1945</v>
      </c>
      <c r="C630" s="3" t="s">
        <v>1946</v>
      </c>
      <c r="D630" s="3" t="s">
        <v>50</v>
      </c>
    </row>
    <row r="631" spans="1:4" x14ac:dyDescent="0.3">
      <c r="A631" s="3" t="s">
        <v>1947</v>
      </c>
      <c r="B631" s="3" t="s">
        <v>1947</v>
      </c>
      <c r="C631" s="3" t="s">
        <v>1948</v>
      </c>
      <c r="D631" s="3" t="s">
        <v>50</v>
      </c>
    </row>
    <row r="632" spans="1:4" x14ac:dyDescent="0.3">
      <c r="A632" s="3" t="s">
        <v>1949</v>
      </c>
      <c r="B632" s="3" t="s">
        <v>1950</v>
      </c>
      <c r="C632" s="3" t="s">
        <v>1951</v>
      </c>
      <c r="D632" s="3" t="s">
        <v>50</v>
      </c>
    </row>
    <row r="633" spans="1:4" x14ac:dyDescent="0.3">
      <c r="A633" s="3" t="s">
        <v>1952</v>
      </c>
      <c r="B633" s="3" t="s">
        <v>1952</v>
      </c>
      <c r="C633" s="3" t="s">
        <v>1953</v>
      </c>
      <c r="D633" s="3" t="s">
        <v>50</v>
      </c>
    </row>
    <row r="634" spans="1:4" x14ac:dyDescent="0.3">
      <c r="A634" s="3" t="s">
        <v>1954</v>
      </c>
      <c r="B634" s="3" t="s">
        <v>1955</v>
      </c>
      <c r="C634" s="3" t="s">
        <v>1956</v>
      </c>
      <c r="D634" s="3" t="s">
        <v>50</v>
      </c>
    </row>
    <row r="635" spans="1:4" x14ac:dyDescent="0.3">
      <c r="A635" s="3" t="s">
        <v>1957</v>
      </c>
      <c r="B635" s="3" t="s">
        <v>1958</v>
      </c>
      <c r="C635" s="3" t="s">
        <v>1959</v>
      </c>
      <c r="D635" s="3" t="s">
        <v>50</v>
      </c>
    </row>
    <row r="636" spans="1:4" x14ac:dyDescent="0.3">
      <c r="A636" s="3" t="s">
        <v>1960</v>
      </c>
      <c r="B636" s="3" t="s">
        <v>1961</v>
      </c>
      <c r="C636" s="3" t="s">
        <v>1962</v>
      </c>
      <c r="D636" s="3" t="s">
        <v>50</v>
      </c>
    </row>
    <row r="637" spans="1:4" x14ac:dyDescent="0.3">
      <c r="A637" s="3" t="s">
        <v>1963</v>
      </c>
      <c r="B637" s="3" t="s">
        <v>1964</v>
      </c>
      <c r="C637" s="3" t="s">
        <v>1965</v>
      </c>
      <c r="D637" s="3" t="s">
        <v>50</v>
      </c>
    </row>
    <row r="638" spans="1:4" x14ac:dyDescent="0.3">
      <c r="A638" s="3" t="s">
        <v>1966</v>
      </c>
      <c r="B638" s="3" t="s">
        <v>1967</v>
      </c>
      <c r="C638" s="3" t="s">
        <v>1968</v>
      </c>
      <c r="D638" s="3" t="s">
        <v>50</v>
      </c>
    </row>
    <row r="639" spans="1:4" x14ac:dyDescent="0.3">
      <c r="A639" s="3" t="s">
        <v>1969</v>
      </c>
      <c r="B639" s="3" t="s">
        <v>1970</v>
      </c>
      <c r="C639" s="3" t="s">
        <v>1971</v>
      </c>
      <c r="D639" s="3" t="s">
        <v>50</v>
      </c>
    </row>
    <row r="640" spans="1:4" x14ac:dyDescent="0.3">
      <c r="A640" s="3" t="s">
        <v>1972</v>
      </c>
      <c r="B640" s="3" t="s">
        <v>1973</v>
      </c>
      <c r="C640" s="3" t="s">
        <v>1974</v>
      </c>
      <c r="D640" s="3" t="s">
        <v>50</v>
      </c>
    </row>
    <row r="641" spans="1:4" x14ac:dyDescent="0.3">
      <c r="A641" s="3" t="s">
        <v>1975</v>
      </c>
      <c r="B641" s="3" t="s">
        <v>1976</v>
      </c>
      <c r="C641" s="3" t="s">
        <v>1977</v>
      </c>
      <c r="D641" s="3" t="s">
        <v>50</v>
      </c>
    </row>
    <row r="642" spans="1:4" x14ac:dyDescent="0.3">
      <c r="A642" s="3" t="s">
        <v>1978</v>
      </c>
      <c r="B642" s="3" t="s">
        <v>1979</v>
      </c>
      <c r="C642" s="3" t="s">
        <v>1980</v>
      </c>
      <c r="D642" s="3" t="s">
        <v>50</v>
      </c>
    </row>
    <row r="643" spans="1:4" x14ac:dyDescent="0.3">
      <c r="A643" s="3" t="s">
        <v>1981</v>
      </c>
      <c r="B643" s="3" t="s">
        <v>1982</v>
      </c>
      <c r="C643" s="3" t="s">
        <v>1983</v>
      </c>
      <c r="D643" s="3" t="s">
        <v>50</v>
      </c>
    </row>
    <row r="644" spans="1:4" x14ac:dyDescent="0.3">
      <c r="A644" s="3" t="s">
        <v>1984</v>
      </c>
      <c r="B644" s="3" t="s">
        <v>1985</v>
      </c>
      <c r="C644" s="3" t="s">
        <v>1986</v>
      </c>
      <c r="D644" s="3" t="s">
        <v>50</v>
      </c>
    </row>
    <row r="645" spans="1:4" x14ac:dyDescent="0.3">
      <c r="A645" s="3" t="s">
        <v>1987</v>
      </c>
      <c r="B645" s="3" t="s">
        <v>1988</v>
      </c>
      <c r="C645" s="3" t="s">
        <v>1989</v>
      </c>
      <c r="D645" s="3" t="s">
        <v>50</v>
      </c>
    </row>
    <row r="646" spans="1:4" x14ac:dyDescent="0.3">
      <c r="A646" s="3" t="s">
        <v>1990</v>
      </c>
      <c r="B646" s="3" t="s">
        <v>1991</v>
      </c>
      <c r="C646" s="3" t="s">
        <v>1992</v>
      </c>
      <c r="D646" s="3" t="s">
        <v>50</v>
      </c>
    </row>
    <row r="647" spans="1:4" x14ac:dyDescent="0.3">
      <c r="A647" s="3" t="s">
        <v>1993</v>
      </c>
      <c r="B647" s="3" t="s">
        <v>1994</v>
      </c>
      <c r="C647" s="3" t="s">
        <v>1995</v>
      </c>
      <c r="D647" s="3" t="s">
        <v>50</v>
      </c>
    </row>
    <row r="648" spans="1:4" x14ac:dyDescent="0.3">
      <c r="A648" s="3" t="s">
        <v>1996</v>
      </c>
      <c r="B648" s="3" t="s">
        <v>1997</v>
      </c>
      <c r="C648" s="3" t="s">
        <v>1998</v>
      </c>
      <c r="D648" s="3" t="s">
        <v>50</v>
      </c>
    </row>
    <row r="649" spans="1:4" x14ac:dyDescent="0.3">
      <c r="A649" s="3" t="s">
        <v>1999</v>
      </c>
      <c r="B649" s="3" t="s">
        <v>2000</v>
      </c>
      <c r="C649" s="3" t="s">
        <v>2001</v>
      </c>
      <c r="D649" s="3" t="s">
        <v>50</v>
      </c>
    </row>
    <row r="650" spans="1:4" x14ac:dyDescent="0.3">
      <c r="A650" s="3" t="s">
        <v>2002</v>
      </c>
      <c r="B650" s="3" t="s">
        <v>2002</v>
      </c>
      <c r="C650" s="3" t="s">
        <v>2003</v>
      </c>
      <c r="D650" s="3" t="s">
        <v>50</v>
      </c>
    </row>
    <row r="651" spans="1:4" x14ac:dyDescent="0.3">
      <c r="A651" s="3" t="s">
        <v>2004</v>
      </c>
      <c r="B651" s="3" t="s">
        <v>2005</v>
      </c>
      <c r="C651" s="3" t="s">
        <v>2006</v>
      </c>
      <c r="D651" s="3" t="s">
        <v>50</v>
      </c>
    </row>
    <row r="652" spans="1:4" x14ac:dyDescent="0.3">
      <c r="A652" s="3" t="s">
        <v>2007</v>
      </c>
      <c r="B652" s="3" t="s">
        <v>2007</v>
      </c>
      <c r="C652" s="3" t="s">
        <v>2008</v>
      </c>
      <c r="D652" s="3" t="s">
        <v>50</v>
      </c>
    </row>
    <row r="653" spans="1:4" x14ac:dyDescent="0.3">
      <c r="A653" s="3" t="s">
        <v>2009</v>
      </c>
      <c r="B653" s="3" t="s">
        <v>2010</v>
      </c>
      <c r="C653" s="3" t="s">
        <v>2011</v>
      </c>
      <c r="D653" s="3" t="s">
        <v>50</v>
      </c>
    </row>
    <row r="654" spans="1:4" x14ac:dyDescent="0.3">
      <c r="A654" s="3" t="s">
        <v>2012</v>
      </c>
      <c r="B654" s="3" t="s">
        <v>2013</v>
      </c>
      <c r="C654" s="3" t="s">
        <v>2014</v>
      </c>
      <c r="D654" s="3" t="s">
        <v>50</v>
      </c>
    </row>
    <row r="655" spans="1:4" x14ac:dyDescent="0.3">
      <c r="A655" s="3" t="s">
        <v>2015</v>
      </c>
      <c r="B655" s="3" t="s">
        <v>2015</v>
      </c>
      <c r="C655" s="3" t="s">
        <v>2016</v>
      </c>
      <c r="D655" s="3" t="s">
        <v>50</v>
      </c>
    </row>
    <row r="656" spans="1:4" x14ac:dyDescent="0.3">
      <c r="A656" s="3" t="s">
        <v>2017</v>
      </c>
      <c r="B656" s="3" t="s">
        <v>2018</v>
      </c>
      <c r="C656" s="3" t="s">
        <v>2019</v>
      </c>
      <c r="D656" s="3" t="s">
        <v>50</v>
      </c>
    </row>
    <row r="657" spans="1:4" x14ac:dyDescent="0.3">
      <c r="A657" s="3" t="s">
        <v>2020</v>
      </c>
      <c r="B657" s="3" t="s">
        <v>2020</v>
      </c>
      <c r="C657" s="3" t="s">
        <v>2021</v>
      </c>
      <c r="D657" s="3" t="s">
        <v>50</v>
      </c>
    </row>
    <row r="658" spans="1:4" x14ac:dyDescent="0.3">
      <c r="A658" s="3" t="s">
        <v>2022</v>
      </c>
      <c r="B658" s="3" t="s">
        <v>2023</v>
      </c>
      <c r="C658" s="3" t="s">
        <v>2024</v>
      </c>
      <c r="D658" s="3" t="s">
        <v>50</v>
      </c>
    </row>
    <row r="659" spans="1:4" x14ac:dyDescent="0.3">
      <c r="A659" s="3" t="s">
        <v>2025</v>
      </c>
      <c r="B659" s="3" t="s">
        <v>2026</v>
      </c>
      <c r="C659" s="3" t="s">
        <v>2027</v>
      </c>
      <c r="D659" s="3" t="s">
        <v>50</v>
      </c>
    </row>
    <row r="660" spans="1:4" x14ac:dyDescent="0.3">
      <c r="A660" s="3" t="s">
        <v>2028</v>
      </c>
      <c r="B660" s="3" t="s">
        <v>2029</v>
      </c>
      <c r="C660" s="3" t="s">
        <v>2030</v>
      </c>
      <c r="D660" s="3" t="s">
        <v>50</v>
      </c>
    </row>
    <row r="661" spans="1:4" x14ac:dyDescent="0.3">
      <c r="A661" s="3" t="s">
        <v>2031</v>
      </c>
      <c r="B661" s="3" t="s">
        <v>2032</v>
      </c>
      <c r="C661" s="3" t="s">
        <v>2033</v>
      </c>
      <c r="D661" s="3" t="s">
        <v>50</v>
      </c>
    </row>
    <row r="662" spans="1:4" x14ac:dyDescent="0.3">
      <c r="A662" s="3" t="s">
        <v>2034</v>
      </c>
      <c r="B662" s="3" t="s">
        <v>2035</v>
      </c>
      <c r="C662" s="3" t="s">
        <v>2036</v>
      </c>
      <c r="D662" s="3" t="s">
        <v>50</v>
      </c>
    </row>
    <row r="663" spans="1:4" x14ac:dyDescent="0.3">
      <c r="A663" s="3" t="s">
        <v>2037</v>
      </c>
      <c r="B663" s="3" t="s">
        <v>2038</v>
      </c>
      <c r="C663" s="3" t="s">
        <v>2039</v>
      </c>
      <c r="D663" s="3" t="s">
        <v>50</v>
      </c>
    </row>
    <row r="664" spans="1:4" x14ac:dyDescent="0.3">
      <c r="A664" s="3" t="s">
        <v>2040</v>
      </c>
      <c r="B664" s="3" t="s">
        <v>2041</v>
      </c>
      <c r="C664" s="3" t="s">
        <v>2042</v>
      </c>
      <c r="D664" s="3" t="s">
        <v>50</v>
      </c>
    </row>
    <row r="665" spans="1:4" x14ac:dyDescent="0.3">
      <c r="A665" s="3" t="s">
        <v>2043</v>
      </c>
      <c r="B665" s="3" t="s">
        <v>2044</v>
      </c>
      <c r="C665" s="3" t="s">
        <v>2045</v>
      </c>
      <c r="D665" s="3" t="s">
        <v>50</v>
      </c>
    </row>
    <row r="666" spans="1:4" x14ac:dyDescent="0.3">
      <c r="A666" s="3" t="s">
        <v>2046</v>
      </c>
      <c r="B666" s="3" t="s">
        <v>2047</v>
      </c>
      <c r="C666" s="3" t="s">
        <v>2048</v>
      </c>
      <c r="D666" s="3" t="s">
        <v>50</v>
      </c>
    </row>
    <row r="667" spans="1:4" x14ac:dyDescent="0.3">
      <c r="A667" s="3" t="s">
        <v>2049</v>
      </c>
      <c r="B667" s="3" t="s">
        <v>2050</v>
      </c>
      <c r="C667" s="3" t="s">
        <v>2051</v>
      </c>
      <c r="D667" s="3" t="s">
        <v>50</v>
      </c>
    </row>
    <row r="668" spans="1:4" x14ac:dyDescent="0.3">
      <c r="A668" s="3" t="s">
        <v>2052</v>
      </c>
      <c r="B668" s="3" t="s">
        <v>2052</v>
      </c>
      <c r="C668" s="3" t="s">
        <v>2053</v>
      </c>
      <c r="D668" s="3" t="s">
        <v>50</v>
      </c>
    </row>
    <row r="669" spans="1:4" x14ac:dyDescent="0.3">
      <c r="A669" s="3" t="s">
        <v>2054</v>
      </c>
      <c r="B669" s="3" t="s">
        <v>2055</v>
      </c>
      <c r="C669" s="3" t="s">
        <v>2056</v>
      </c>
      <c r="D669" s="3" t="s">
        <v>50</v>
      </c>
    </row>
    <row r="670" spans="1:4" x14ac:dyDescent="0.3">
      <c r="A670" s="3" t="s">
        <v>2057</v>
      </c>
      <c r="B670" s="3" t="s">
        <v>2058</v>
      </c>
      <c r="C670" s="3" t="s">
        <v>2059</v>
      </c>
      <c r="D670" s="3" t="s">
        <v>50</v>
      </c>
    </row>
    <row r="671" spans="1:4" x14ac:dyDescent="0.3">
      <c r="A671" s="3" t="s">
        <v>2060</v>
      </c>
      <c r="B671" s="3" t="s">
        <v>2061</v>
      </c>
      <c r="C671" s="3" t="s">
        <v>2062</v>
      </c>
      <c r="D671" s="3" t="s">
        <v>50</v>
      </c>
    </row>
    <row r="672" spans="1:4" x14ac:dyDescent="0.3">
      <c r="A672" s="3" t="s">
        <v>2063</v>
      </c>
      <c r="B672" s="3" t="s">
        <v>2064</v>
      </c>
      <c r="C672" s="3" t="s">
        <v>2065</v>
      </c>
      <c r="D672" s="3" t="s">
        <v>50</v>
      </c>
    </row>
    <row r="673" spans="1:4" x14ac:dyDescent="0.3">
      <c r="A673" s="3" t="s">
        <v>2066</v>
      </c>
      <c r="B673" s="3" t="s">
        <v>2067</v>
      </c>
      <c r="C673" s="3" t="s">
        <v>2068</v>
      </c>
      <c r="D673" s="3" t="s">
        <v>50</v>
      </c>
    </row>
    <row r="674" spans="1:4" x14ac:dyDescent="0.3">
      <c r="A674" s="3" t="s">
        <v>2069</v>
      </c>
      <c r="B674" s="3" t="s">
        <v>2070</v>
      </c>
      <c r="C674" s="3" t="s">
        <v>2071</v>
      </c>
      <c r="D674" s="3" t="s">
        <v>50</v>
      </c>
    </row>
    <row r="675" spans="1:4" x14ac:dyDescent="0.3">
      <c r="A675" s="3" t="s">
        <v>2072</v>
      </c>
      <c r="B675" s="3" t="s">
        <v>2073</v>
      </c>
      <c r="C675" s="3" t="s">
        <v>2074</v>
      </c>
      <c r="D675" s="3" t="s">
        <v>50</v>
      </c>
    </row>
    <row r="676" spans="1:4" x14ac:dyDescent="0.3">
      <c r="A676" s="3" t="s">
        <v>2075</v>
      </c>
      <c r="B676" s="3" t="s">
        <v>2076</v>
      </c>
      <c r="C676" s="3" t="s">
        <v>2077</v>
      </c>
      <c r="D676" s="3" t="s">
        <v>50</v>
      </c>
    </row>
    <row r="677" spans="1:4" x14ac:dyDescent="0.3">
      <c r="A677" s="3" t="s">
        <v>2078</v>
      </c>
      <c r="B677" s="3" t="s">
        <v>2079</v>
      </c>
      <c r="C677" s="3" t="s">
        <v>2080</v>
      </c>
      <c r="D677" s="3" t="s">
        <v>50</v>
      </c>
    </row>
    <row r="678" spans="1:4" x14ac:dyDescent="0.3">
      <c r="A678" s="3" t="s">
        <v>2081</v>
      </c>
      <c r="B678" s="3" t="s">
        <v>2082</v>
      </c>
      <c r="C678" s="3" t="s">
        <v>2083</v>
      </c>
      <c r="D678" s="3" t="s">
        <v>50</v>
      </c>
    </row>
    <row r="679" spans="1:4" x14ac:dyDescent="0.3">
      <c r="A679" s="3" t="s">
        <v>2084</v>
      </c>
      <c r="B679" s="3" t="s">
        <v>2085</v>
      </c>
      <c r="C679" s="3" t="s">
        <v>2086</v>
      </c>
      <c r="D679" s="3" t="s">
        <v>50</v>
      </c>
    </row>
    <row r="680" spans="1:4" x14ac:dyDescent="0.3">
      <c r="A680" s="3" t="s">
        <v>2087</v>
      </c>
      <c r="B680" s="3" t="s">
        <v>2087</v>
      </c>
      <c r="C680" s="3" t="s">
        <v>2088</v>
      </c>
      <c r="D680" s="3" t="s">
        <v>50</v>
      </c>
    </row>
    <row r="681" spans="1:4" x14ac:dyDescent="0.3">
      <c r="A681" s="3" t="s">
        <v>2089</v>
      </c>
      <c r="B681" s="3" t="s">
        <v>2090</v>
      </c>
      <c r="C681" s="3" t="s">
        <v>2091</v>
      </c>
      <c r="D681" s="3" t="s">
        <v>50</v>
      </c>
    </row>
    <row r="682" spans="1:4" x14ac:dyDescent="0.3">
      <c r="A682" s="3" t="s">
        <v>2092</v>
      </c>
      <c r="B682" s="3" t="s">
        <v>2093</v>
      </c>
      <c r="C682" s="3" t="s">
        <v>2094</v>
      </c>
      <c r="D682" s="3" t="s">
        <v>50</v>
      </c>
    </row>
    <row r="683" spans="1:4" x14ac:dyDescent="0.3">
      <c r="A683" s="3" t="s">
        <v>2095</v>
      </c>
      <c r="B683" s="3" t="s">
        <v>2096</v>
      </c>
      <c r="C683" s="3" t="s">
        <v>2094</v>
      </c>
      <c r="D683" s="3" t="s">
        <v>50</v>
      </c>
    </row>
    <row r="684" spans="1:4" x14ac:dyDescent="0.3">
      <c r="A684" s="3" t="s">
        <v>2097</v>
      </c>
      <c r="B684" s="3" t="s">
        <v>2098</v>
      </c>
      <c r="C684" s="3" t="s">
        <v>2094</v>
      </c>
      <c r="D684" s="3" t="s">
        <v>50</v>
      </c>
    </row>
    <row r="685" spans="1:4" x14ac:dyDescent="0.3">
      <c r="A685" s="3" t="s">
        <v>2099</v>
      </c>
      <c r="B685" s="3" t="s">
        <v>2100</v>
      </c>
      <c r="C685" s="3" t="s">
        <v>2101</v>
      </c>
      <c r="D685" s="3" t="s">
        <v>50</v>
      </c>
    </row>
    <row r="686" spans="1:4" x14ac:dyDescent="0.3">
      <c r="A686" s="3" t="s">
        <v>2102</v>
      </c>
      <c r="B686" s="3" t="s">
        <v>2103</v>
      </c>
      <c r="C686" s="3" t="s">
        <v>2104</v>
      </c>
      <c r="D686" s="3" t="s">
        <v>50</v>
      </c>
    </row>
    <row r="687" spans="1:4" x14ac:dyDescent="0.3">
      <c r="A687" s="3" t="s">
        <v>2105</v>
      </c>
      <c r="B687" s="3" t="s">
        <v>2106</v>
      </c>
      <c r="C687" s="3" t="s">
        <v>2107</v>
      </c>
      <c r="D687" s="3" t="s">
        <v>50</v>
      </c>
    </row>
    <row r="688" spans="1:4" x14ac:dyDescent="0.3">
      <c r="A688" s="3" t="s">
        <v>2108</v>
      </c>
      <c r="B688" s="3" t="s">
        <v>2109</v>
      </c>
      <c r="C688" s="3" t="s">
        <v>2110</v>
      </c>
      <c r="D688" s="3" t="s">
        <v>50</v>
      </c>
    </row>
    <row r="689" spans="1:4" x14ac:dyDescent="0.3">
      <c r="A689" s="3" t="s">
        <v>2111</v>
      </c>
      <c r="B689" s="3" t="s">
        <v>2112</v>
      </c>
      <c r="C689" s="3" t="s">
        <v>2113</v>
      </c>
      <c r="D689" s="3" t="s">
        <v>50</v>
      </c>
    </row>
    <row r="690" spans="1:4" x14ac:dyDescent="0.3">
      <c r="A690" s="3" t="s">
        <v>2114</v>
      </c>
      <c r="B690" s="3" t="s">
        <v>2115</v>
      </c>
      <c r="C690" s="3" t="s">
        <v>2116</v>
      </c>
      <c r="D690" s="3" t="s">
        <v>50</v>
      </c>
    </row>
    <row r="691" spans="1:4" x14ac:dyDescent="0.3">
      <c r="A691" s="3" t="s">
        <v>2117</v>
      </c>
      <c r="B691" s="3" t="s">
        <v>2118</v>
      </c>
      <c r="C691" s="3" t="s">
        <v>2119</v>
      </c>
      <c r="D691" s="3" t="s">
        <v>50</v>
      </c>
    </row>
    <row r="692" spans="1:4" x14ac:dyDescent="0.3">
      <c r="A692" s="3" t="s">
        <v>2120</v>
      </c>
      <c r="B692" s="3" t="s">
        <v>2121</v>
      </c>
      <c r="C692" s="3" t="s">
        <v>2122</v>
      </c>
      <c r="D692" s="3" t="s">
        <v>50</v>
      </c>
    </row>
    <row r="693" spans="1:4" x14ac:dyDescent="0.3">
      <c r="A693" s="3" t="s">
        <v>2123</v>
      </c>
      <c r="B693" s="3" t="s">
        <v>2123</v>
      </c>
      <c r="C693" s="3" t="s">
        <v>2124</v>
      </c>
      <c r="D693" s="3" t="s">
        <v>50</v>
      </c>
    </row>
    <row r="694" spans="1:4" x14ac:dyDescent="0.3">
      <c r="A694" s="3" t="s">
        <v>2125</v>
      </c>
      <c r="B694" s="3" t="s">
        <v>2126</v>
      </c>
      <c r="C694" s="3" t="s">
        <v>2127</v>
      </c>
      <c r="D694" s="3" t="s">
        <v>50</v>
      </c>
    </row>
    <row r="695" spans="1:4" x14ac:dyDescent="0.3">
      <c r="A695" s="3" t="s">
        <v>2128</v>
      </c>
      <c r="B695" s="3" t="s">
        <v>2129</v>
      </c>
      <c r="C695" s="3" t="s">
        <v>2130</v>
      </c>
      <c r="D695" s="3" t="s">
        <v>50</v>
      </c>
    </row>
    <row r="696" spans="1:4" x14ac:dyDescent="0.3">
      <c r="A696" s="3" t="s">
        <v>2131</v>
      </c>
      <c r="B696" s="3" t="s">
        <v>2132</v>
      </c>
      <c r="C696" s="3" t="s">
        <v>2130</v>
      </c>
      <c r="D696" s="3" t="s">
        <v>50</v>
      </c>
    </row>
    <row r="697" spans="1:4" x14ac:dyDescent="0.3">
      <c r="A697" s="3" t="s">
        <v>2133</v>
      </c>
      <c r="B697" s="3" t="s">
        <v>2133</v>
      </c>
      <c r="C697" s="3" t="s">
        <v>2134</v>
      </c>
      <c r="D697" s="3" t="s">
        <v>50</v>
      </c>
    </row>
    <row r="698" spans="1:4" x14ac:dyDescent="0.3">
      <c r="A698" s="3" t="s">
        <v>2135</v>
      </c>
      <c r="B698" s="3" t="s">
        <v>2136</v>
      </c>
      <c r="C698" s="3" t="s">
        <v>2137</v>
      </c>
      <c r="D698" s="3" t="s">
        <v>50</v>
      </c>
    </row>
    <row r="699" spans="1:4" x14ac:dyDescent="0.3">
      <c r="A699" s="3" t="s">
        <v>2138</v>
      </c>
      <c r="B699" s="3" t="s">
        <v>2139</v>
      </c>
      <c r="C699" s="3" t="s">
        <v>2140</v>
      </c>
      <c r="D699" s="3" t="s">
        <v>50</v>
      </c>
    </row>
    <row r="700" spans="1:4" x14ac:dyDescent="0.3">
      <c r="A700" s="3" t="s">
        <v>2141</v>
      </c>
      <c r="B700" s="3" t="s">
        <v>2141</v>
      </c>
      <c r="C700" s="3" t="s">
        <v>2142</v>
      </c>
      <c r="D700" s="3" t="s">
        <v>50</v>
      </c>
    </row>
    <row r="701" spans="1:4" x14ac:dyDescent="0.3">
      <c r="A701" s="3" t="s">
        <v>2143</v>
      </c>
      <c r="B701" s="3" t="s">
        <v>2143</v>
      </c>
      <c r="C701" s="3" t="s">
        <v>2142</v>
      </c>
      <c r="D701" s="3" t="s">
        <v>50</v>
      </c>
    </row>
    <row r="702" spans="1:4" x14ac:dyDescent="0.3">
      <c r="A702" s="3" t="s">
        <v>2144</v>
      </c>
      <c r="B702" s="3" t="s">
        <v>2145</v>
      </c>
      <c r="C702" s="3" t="s">
        <v>2146</v>
      </c>
      <c r="D702" s="3" t="s">
        <v>50</v>
      </c>
    </row>
    <row r="703" spans="1:4" x14ac:dyDescent="0.3">
      <c r="A703" s="3" t="s">
        <v>2147</v>
      </c>
      <c r="B703" s="3" t="s">
        <v>2148</v>
      </c>
      <c r="C703" s="3" t="s">
        <v>2149</v>
      </c>
      <c r="D703" s="3" t="s">
        <v>50</v>
      </c>
    </row>
    <row r="704" spans="1:4" x14ac:dyDescent="0.3">
      <c r="A704" s="3" t="s">
        <v>2150</v>
      </c>
      <c r="B704" s="3" t="s">
        <v>2151</v>
      </c>
      <c r="C704" s="3" t="s">
        <v>2152</v>
      </c>
      <c r="D704" s="3" t="s">
        <v>50</v>
      </c>
    </row>
    <row r="705" spans="1:4" x14ac:dyDescent="0.3">
      <c r="A705" s="3" t="s">
        <v>2153</v>
      </c>
      <c r="B705" s="3" t="s">
        <v>2153</v>
      </c>
      <c r="C705" s="3" t="s">
        <v>2154</v>
      </c>
      <c r="D705" s="3" t="s">
        <v>50</v>
      </c>
    </row>
    <row r="706" spans="1:4" x14ac:dyDescent="0.3">
      <c r="A706" s="3" t="s">
        <v>2155</v>
      </c>
      <c r="B706" s="3" t="s">
        <v>2156</v>
      </c>
      <c r="C706" s="3" t="s">
        <v>2157</v>
      </c>
      <c r="D706" s="3" t="s">
        <v>50</v>
      </c>
    </row>
    <row r="707" spans="1:4" x14ac:dyDescent="0.3">
      <c r="A707" s="3" t="s">
        <v>2158</v>
      </c>
      <c r="B707" s="3" t="s">
        <v>2158</v>
      </c>
      <c r="C707" s="3" t="s">
        <v>2159</v>
      </c>
      <c r="D707" s="3" t="s">
        <v>50</v>
      </c>
    </row>
    <row r="708" spans="1:4" x14ac:dyDescent="0.3">
      <c r="A708" s="3" t="s">
        <v>2160</v>
      </c>
      <c r="B708" s="3" t="s">
        <v>2161</v>
      </c>
      <c r="C708" s="3" t="s">
        <v>2162</v>
      </c>
      <c r="D708" s="3" t="s">
        <v>50</v>
      </c>
    </row>
    <row r="709" spans="1:4" x14ac:dyDescent="0.3">
      <c r="A709" s="3" t="s">
        <v>2163</v>
      </c>
      <c r="B709" s="3" t="s">
        <v>2164</v>
      </c>
      <c r="C709" s="3" t="s">
        <v>2165</v>
      </c>
      <c r="D709" s="3" t="s">
        <v>50</v>
      </c>
    </row>
    <row r="710" spans="1:4" x14ac:dyDescent="0.3">
      <c r="A710" s="3" t="s">
        <v>2166</v>
      </c>
      <c r="B710" s="3" t="s">
        <v>2167</v>
      </c>
      <c r="C710" s="3" t="s">
        <v>2168</v>
      </c>
      <c r="D710" s="3" t="s">
        <v>50</v>
      </c>
    </row>
    <row r="711" spans="1:4" x14ac:dyDescent="0.3">
      <c r="A711" s="3" t="s">
        <v>2169</v>
      </c>
      <c r="B711" s="3" t="s">
        <v>2170</v>
      </c>
      <c r="C711" s="3" t="s">
        <v>2171</v>
      </c>
      <c r="D711" s="3" t="s">
        <v>50</v>
      </c>
    </row>
    <row r="712" spans="1:4" x14ac:dyDescent="0.3">
      <c r="A712" s="3" t="s">
        <v>2172</v>
      </c>
      <c r="B712" s="3" t="s">
        <v>2173</v>
      </c>
      <c r="C712" s="3" t="s">
        <v>2174</v>
      </c>
      <c r="D712" s="3" t="s">
        <v>50</v>
      </c>
    </row>
    <row r="713" spans="1:4" x14ac:dyDescent="0.3">
      <c r="A713" s="3" t="s">
        <v>2175</v>
      </c>
      <c r="B713" s="3" t="s">
        <v>2176</v>
      </c>
      <c r="C713" s="3" t="s">
        <v>2177</v>
      </c>
      <c r="D713" s="3" t="s">
        <v>50</v>
      </c>
    </row>
    <row r="714" spans="1:4" x14ac:dyDescent="0.3">
      <c r="A714" s="3" t="s">
        <v>2178</v>
      </c>
      <c r="B714" s="3" t="s">
        <v>2179</v>
      </c>
      <c r="C714" s="3" t="s">
        <v>2180</v>
      </c>
      <c r="D714" s="3" t="s">
        <v>50</v>
      </c>
    </row>
    <row r="715" spans="1:4" x14ac:dyDescent="0.3">
      <c r="A715" s="3" t="s">
        <v>2181</v>
      </c>
      <c r="B715" s="3" t="s">
        <v>2182</v>
      </c>
      <c r="C715" s="3" t="s">
        <v>2183</v>
      </c>
      <c r="D715" s="3" t="s">
        <v>50</v>
      </c>
    </row>
    <row r="716" spans="1:4" x14ac:dyDescent="0.3">
      <c r="A716" s="3" t="s">
        <v>2184</v>
      </c>
      <c r="B716" s="3" t="s">
        <v>2185</v>
      </c>
      <c r="C716" s="3" t="s">
        <v>2186</v>
      </c>
      <c r="D716" s="3" t="s">
        <v>50</v>
      </c>
    </row>
    <row r="717" spans="1:4" x14ac:dyDescent="0.3">
      <c r="A717" s="3" t="s">
        <v>2187</v>
      </c>
      <c r="B717" s="3" t="s">
        <v>2188</v>
      </c>
      <c r="C717" s="3" t="s">
        <v>2189</v>
      </c>
      <c r="D717" s="3" t="s">
        <v>50</v>
      </c>
    </row>
    <row r="718" spans="1:4" x14ac:dyDescent="0.3">
      <c r="A718" s="3" t="s">
        <v>2190</v>
      </c>
      <c r="B718" s="3" t="s">
        <v>2190</v>
      </c>
      <c r="C718" s="3" t="s">
        <v>2191</v>
      </c>
      <c r="D718" s="3" t="s">
        <v>50</v>
      </c>
    </row>
    <row r="719" spans="1:4" x14ac:dyDescent="0.3">
      <c r="A719" s="3" t="s">
        <v>2192</v>
      </c>
      <c r="B719" s="3" t="s">
        <v>2193</v>
      </c>
      <c r="C719" s="3" t="s">
        <v>2194</v>
      </c>
      <c r="D719" s="3" t="s">
        <v>50</v>
      </c>
    </row>
    <row r="720" spans="1:4" x14ac:dyDescent="0.3">
      <c r="A720" s="3" t="s">
        <v>2195</v>
      </c>
      <c r="B720" s="3" t="s">
        <v>2196</v>
      </c>
      <c r="C720" s="3" t="s">
        <v>2197</v>
      </c>
      <c r="D720" s="3" t="s">
        <v>50</v>
      </c>
    </row>
    <row r="721" spans="1:4" x14ac:dyDescent="0.3">
      <c r="A721" s="3" t="s">
        <v>2198</v>
      </c>
      <c r="B721" s="3" t="s">
        <v>2199</v>
      </c>
      <c r="C721" s="3" t="s">
        <v>2197</v>
      </c>
      <c r="D721" s="3" t="s">
        <v>50</v>
      </c>
    </row>
    <row r="722" spans="1:4" x14ac:dyDescent="0.3">
      <c r="A722" s="3" t="s">
        <v>2200</v>
      </c>
      <c r="B722" s="3" t="s">
        <v>2201</v>
      </c>
      <c r="C722" s="3" t="s">
        <v>2202</v>
      </c>
      <c r="D722" s="3" t="s">
        <v>50</v>
      </c>
    </row>
    <row r="723" spans="1:4" x14ac:dyDescent="0.3">
      <c r="A723" s="3" t="s">
        <v>2203</v>
      </c>
      <c r="B723" s="3" t="s">
        <v>2204</v>
      </c>
      <c r="C723" s="3" t="s">
        <v>2205</v>
      </c>
      <c r="D723" s="3" t="s">
        <v>50</v>
      </c>
    </row>
    <row r="724" spans="1:4" x14ac:dyDescent="0.3">
      <c r="A724" s="3" t="s">
        <v>2206</v>
      </c>
      <c r="B724" s="3" t="s">
        <v>2207</v>
      </c>
      <c r="C724" s="3" t="s">
        <v>2208</v>
      </c>
      <c r="D724" s="3" t="s">
        <v>50</v>
      </c>
    </row>
    <row r="725" spans="1:4" x14ac:dyDescent="0.3">
      <c r="A725" s="3" t="s">
        <v>2209</v>
      </c>
      <c r="B725" s="3" t="s">
        <v>2210</v>
      </c>
      <c r="C725" s="3" t="s">
        <v>2211</v>
      </c>
      <c r="D725" s="3" t="s">
        <v>50</v>
      </c>
    </row>
    <row r="726" spans="1:4" x14ac:dyDescent="0.3">
      <c r="A726" s="3" t="s">
        <v>2212</v>
      </c>
      <c r="B726" s="3" t="s">
        <v>2213</v>
      </c>
      <c r="C726" s="3" t="s">
        <v>2214</v>
      </c>
      <c r="D726" s="3" t="s">
        <v>50</v>
      </c>
    </row>
    <row r="727" spans="1:4" x14ac:dyDescent="0.3">
      <c r="A727" s="3" t="s">
        <v>2215</v>
      </c>
      <c r="B727" s="3" t="s">
        <v>2216</v>
      </c>
      <c r="C727" s="3" t="s">
        <v>2217</v>
      </c>
      <c r="D727" s="3" t="s">
        <v>50</v>
      </c>
    </row>
    <row r="728" spans="1:4" x14ac:dyDescent="0.3">
      <c r="A728" s="3" t="s">
        <v>2218</v>
      </c>
      <c r="B728" s="3" t="s">
        <v>2218</v>
      </c>
      <c r="C728" s="3" t="s">
        <v>2219</v>
      </c>
      <c r="D728" s="3" t="s">
        <v>50</v>
      </c>
    </row>
    <row r="729" spans="1:4" x14ac:dyDescent="0.3">
      <c r="A729" s="3" t="s">
        <v>2220</v>
      </c>
      <c r="B729" s="3" t="s">
        <v>2221</v>
      </c>
      <c r="C729" s="3" t="s">
        <v>2222</v>
      </c>
      <c r="D729" s="3" t="s">
        <v>50</v>
      </c>
    </row>
    <row r="730" spans="1:4" x14ac:dyDescent="0.3">
      <c r="A730" s="3" t="s">
        <v>2223</v>
      </c>
      <c r="B730" s="3" t="s">
        <v>2224</v>
      </c>
      <c r="C730" s="3" t="s">
        <v>2225</v>
      </c>
      <c r="D730" s="3" t="s">
        <v>50</v>
      </c>
    </row>
    <row r="731" spans="1:4" x14ac:dyDescent="0.3">
      <c r="A731" s="3" t="s">
        <v>2226</v>
      </c>
      <c r="B731" s="3" t="s">
        <v>2226</v>
      </c>
      <c r="C731" s="3" t="s">
        <v>2227</v>
      </c>
      <c r="D731" s="3" t="s">
        <v>50</v>
      </c>
    </row>
    <row r="732" spans="1:4" x14ac:dyDescent="0.3">
      <c r="A732" s="3" t="s">
        <v>2228</v>
      </c>
      <c r="B732" s="3" t="s">
        <v>2228</v>
      </c>
      <c r="C732" s="3" t="s">
        <v>2229</v>
      </c>
      <c r="D732" s="3" t="s">
        <v>50</v>
      </c>
    </row>
    <row r="733" spans="1:4" x14ac:dyDescent="0.3">
      <c r="A733" s="3" t="s">
        <v>2230</v>
      </c>
      <c r="B733" s="3" t="s">
        <v>2231</v>
      </c>
      <c r="C733" s="3" t="s">
        <v>2232</v>
      </c>
      <c r="D733" s="3" t="s">
        <v>50</v>
      </c>
    </row>
    <row r="734" spans="1:4" x14ac:dyDescent="0.3">
      <c r="A734" s="3" t="s">
        <v>2233</v>
      </c>
      <c r="B734" s="3" t="s">
        <v>2234</v>
      </c>
      <c r="C734" s="3" t="s">
        <v>2235</v>
      </c>
      <c r="D734" s="3" t="s">
        <v>50</v>
      </c>
    </row>
    <row r="735" spans="1:4" x14ac:dyDescent="0.3">
      <c r="A735" s="3" t="s">
        <v>2236</v>
      </c>
      <c r="B735" s="3" t="s">
        <v>2237</v>
      </c>
      <c r="C735" s="3" t="s">
        <v>2238</v>
      </c>
      <c r="D735" s="3" t="s">
        <v>50</v>
      </c>
    </row>
    <row r="736" spans="1:4" x14ac:dyDescent="0.3">
      <c r="A736" s="3" t="s">
        <v>2239</v>
      </c>
      <c r="B736" s="3" t="s">
        <v>2240</v>
      </c>
      <c r="C736" s="3" t="s">
        <v>2241</v>
      </c>
      <c r="D736" s="3" t="s">
        <v>50</v>
      </c>
    </row>
    <row r="737" spans="1:4" x14ac:dyDescent="0.3">
      <c r="A737" s="3" t="s">
        <v>2242</v>
      </c>
      <c r="B737" s="3" t="s">
        <v>2243</v>
      </c>
      <c r="C737" s="3" t="s">
        <v>2244</v>
      </c>
      <c r="D737" s="3" t="s">
        <v>50</v>
      </c>
    </row>
    <row r="738" spans="1:4" x14ac:dyDescent="0.3">
      <c r="A738" s="3" t="s">
        <v>2245</v>
      </c>
      <c r="B738" s="3" t="s">
        <v>2245</v>
      </c>
      <c r="C738" s="3" t="s">
        <v>2246</v>
      </c>
      <c r="D738" s="3" t="s">
        <v>50</v>
      </c>
    </row>
    <row r="739" spans="1:4" x14ac:dyDescent="0.3">
      <c r="A739" s="3" t="s">
        <v>2247</v>
      </c>
      <c r="B739" s="3" t="s">
        <v>2248</v>
      </c>
      <c r="C739" s="3" t="s">
        <v>2249</v>
      </c>
      <c r="D739" s="3" t="s">
        <v>50</v>
      </c>
    </row>
    <row r="740" spans="1:4" x14ac:dyDescent="0.3">
      <c r="A740" s="3" t="s">
        <v>2250</v>
      </c>
      <c r="B740" s="3" t="s">
        <v>2251</v>
      </c>
      <c r="C740" s="3" t="s">
        <v>2252</v>
      </c>
      <c r="D740" s="3" t="s">
        <v>50</v>
      </c>
    </row>
    <row r="741" spans="1:4" x14ac:dyDescent="0.3">
      <c r="A741" s="3" t="s">
        <v>2253</v>
      </c>
      <c r="B741" s="3" t="s">
        <v>2253</v>
      </c>
      <c r="C741" s="3" t="s">
        <v>2254</v>
      </c>
      <c r="D741" s="3" t="s">
        <v>50</v>
      </c>
    </row>
    <row r="742" spans="1:4" x14ac:dyDescent="0.3">
      <c r="A742" s="3" t="s">
        <v>2255</v>
      </c>
      <c r="B742" s="3" t="s">
        <v>2255</v>
      </c>
      <c r="C742" s="3" t="s">
        <v>2256</v>
      </c>
      <c r="D742" s="3" t="s">
        <v>50</v>
      </c>
    </row>
    <row r="743" spans="1:4" x14ac:dyDescent="0.3">
      <c r="A743" s="3" t="s">
        <v>2257</v>
      </c>
      <c r="B743" s="3" t="s">
        <v>2258</v>
      </c>
      <c r="C743" s="3" t="s">
        <v>2259</v>
      </c>
      <c r="D743" s="3" t="s">
        <v>50</v>
      </c>
    </row>
    <row r="744" spans="1:4" x14ac:dyDescent="0.3">
      <c r="A744" s="3" t="s">
        <v>2260</v>
      </c>
      <c r="B744" s="3" t="s">
        <v>2261</v>
      </c>
      <c r="C744" s="3" t="s">
        <v>2262</v>
      </c>
      <c r="D744" s="3" t="s">
        <v>50</v>
      </c>
    </row>
    <row r="745" spans="1:4" x14ac:dyDescent="0.3">
      <c r="A745" s="3" t="s">
        <v>2263</v>
      </c>
      <c r="B745" s="3" t="s">
        <v>2264</v>
      </c>
      <c r="C745" s="3" t="s">
        <v>2265</v>
      </c>
      <c r="D745" s="3" t="s">
        <v>50</v>
      </c>
    </row>
    <row r="746" spans="1:4" x14ac:dyDescent="0.3">
      <c r="A746" s="3" t="s">
        <v>2266</v>
      </c>
      <c r="B746" s="3" t="s">
        <v>2267</v>
      </c>
      <c r="C746" s="3" t="s">
        <v>2268</v>
      </c>
      <c r="D746" s="3" t="s">
        <v>50</v>
      </c>
    </row>
    <row r="747" spans="1:4" x14ac:dyDescent="0.3">
      <c r="A747" s="3" t="s">
        <v>2269</v>
      </c>
      <c r="B747" s="3" t="s">
        <v>2270</v>
      </c>
      <c r="C747" s="3" t="s">
        <v>2271</v>
      </c>
      <c r="D747" s="3" t="s">
        <v>50</v>
      </c>
    </row>
    <row r="748" spans="1:4" x14ac:dyDescent="0.3">
      <c r="A748" s="3" t="s">
        <v>2272</v>
      </c>
      <c r="B748" s="3" t="s">
        <v>2273</v>
      </c>
      <c r="C748" s="3" t="s">
        <v>2274</v>
      </c>
      <c r="D748" s="3" t="s">
        <v>50</v>
      </c>
    </row>
    <row r="749" spans="1:4" x14ac:dyDescent="0.3">
      <c r="A749" s="3" t="s">
        <v>2275</v>
      </c>
      <c r="B749" s="3" t="s">
        <v>2276</v>
      </c>
      <c r="C749" s="3" t="s">
        <v>2277</v>
      </c>
      <c r="D749" s="3" t="s">
        <v>50</v>
      </c>
    </row>
    <row r="750" spans="1:4" x14ac:dyDescent="0.3">
      <c r="A750" s="3" t="s">
        <v>2278</v>
      </c>
      <c r="B750" s="3" t="s">
        <v>2279</v>
      </c>
      <c r="C750" s="3" t="s">
        <v>2280</v>
      </c>
      <c r="D750" s="3" t="s">
        <v>50</v>
      </c>
    </row>
    <row r="751" spans="1:4" x14ac:dyDescent="0.3">
      <c r="A751" s="3" t="s">
        <v>2281</v>
      </c>
      <c r="B751" s="3" t="s">
        <v>2282</v>
      </c>
      <c r="C751" s="3" t="s">
        <v>2283</v>
      </c>
      <c r="D751" s="3" t="s">
        <v>50</v>
      </c>
    </row>
    <row r="752" spans="1:4" x14ac:dyDescent="0.3">
      <c r="A752" s="3" t="s">
        <v>2284</v>
      </c>
      <c r="B752" s="3" t="s">
        <v>2285</v>
      </c>
      <c r="C752" s="3" t="s">
        <v>2286</v>
      </c>
      <c r="D752" s="3" t="s">
        <v>50</v>
      </c>
    </row>
    <row r="753" spans="1:4" x14ac:dyDescent="0.3">
      <c r="A753" s="3" t="s">
        <v>2287</v>
      </c>
      <c r="B753" s="3" t="s">
        <v>2288</v>
      </c>
      <c r="C753" s="3" t="s">
        <v>2289</v>
      </c>
      <c r="D753" s="3" t="s">
        <v>50</v>
      </c>
    </row>
    <row r="754" spans="1:4" x14ac:dyDescent="0.3">
      <c r="A754" s="3" t="s">
        <v>2290</v>
      </c>
      <c r="B754" s="3" t="s">
        <v>2291</v>
      </c>
      <c r="C754" s="3" t="s">
        <v>2292</v>
      </c>
      <c r="D754" s="3" t="s">
        <v>50</v>
      </c>
    </row>
    <row r="755" spans="1:4" x14ac:dyDescent="0.3">
      <c r="A755" s="3" t="s">
        <v>2293</v>
      </c>
      <c r="B755" s="3" t="s">
        <v>2294</v>
      </c>
      <c r="C755" s="3" t="s">
        <v>2295</v>
      </c>
      <c r="D755" s="3" t="s">
        <v>50</v>
      </c>
    </row>
    <row r="756" spans="1:4" x14ac:dyDescent="0.3">
      <c r="A756" s="3" t="s">
        <v>2296</v>
      </c>
      <c r="B756" s="3" t="s">
        <v>2297</v>
      </c>
      <c r="C756" s="3" t="s">
        <v>2298</v>
      </c>
      <c r="D756" s="3" t="s">
        <v>50</v>
      </c>
    </row>
    <row r="757" spans="1:4" x14ac:dyDescent="0.3">
      <c r="A757" s="3" t="s">
        <v>2299</v>
      </c>
      <c r="B757" s="3" t="s">
        <v>2300</v>
      </c>
      <c r="C757" s="3" t="s">
        <v>2298</v>
      </c>
      <c r="D757" s="3" t="s">
        <v>50</v>
      </c>
    </row>
    <row r="758" spans="1:4" x14ac:dyDescent="0.3">
      <c r="A758" s="3" t="s">
        <v>2301</v>
      </c>
      <c r="B758" s="3" t="s">
        <v>2302</v>
      </c>
      <c r="C758" s="3" t="s">
        <v>2303</v>
      </c>
      <c r="D758" s="3" t="s">
        <v>50</v>
      </c>
    </row>
    <row r="759" spans="1:4" x14ac:dyDescent="0.3">
      <c r="A759" s="3" t="s">
        <v>2304</v>
      </c>
      <c r="B759" s="3" t="s">
        <v>2305</v>
      </c>
      <c r="C759" s="3" t="s">
        <v>2306</v>
      </c>
      <c r="D759" s="3" t="s">
        <v>50</v>
      </c>
    </row>
    <row r="760" spans="1:4" x14ac:dyDescent="0.3">
      <c r="A760" s="3" t="s">
        <v>2307</v>
      </c>
      <c r="B760" s="3" t="s">
        <v>2308</v>
      </c>
      <c r="C760" s="3" t="s">
        <v>2309</v>
      </c>
      <c r="D760" s="3" t="s">
        <v>50</v>
      </c>
    </row>
    <row r="761" spans="1:4" x14ac:dyDescent="0.3">
      <c r="A761" s="3" t="s">
        <v>2310</v>
      </c>
      <c r="B761" s="3" t="s">
        <v>2311</v>
      </c>
      <c r="C761" s="3" t="s">
        <v>2312</v>
      </c>
      <c r="D761" s="3" t="s">
        <v>50</v>
      </c>
    </row>
    <row r="762" spans="1:4" x14ac:dyDescent="0.3">
      <c r="A762" s="3" t="s">
        <v>2313</v>
      </c>
      <c r="B762" s="3" t="s">
        <v>2314</v>
      </c>
      <c r="C762" s="3" t="s">
        <v>2315</v>
      </c>
      <c r="D762" s="3" t="s">
        <v>50</v>
      </c>
    </row>
    <row r="763" spans="1:4" x14ac:dyDescent="0.3">
      <c r="A763" s="3" t="s">
        <v>2316</v>
      </c>
      <c r="B763" s="3" t="s">
        <v>2317</v>
      </c>
      <c r="C763" s="3" t="s">
        <v>2318</v>
      </c>
      <c r="D763" s="3" t="s">
        <v>50</v>
      </c>
    </row>
    <row r="764" spans="1:4" x14ac:dyDescent="0.3">
      <c r="A764" s="3" t="s">
        <v>2319</v>
      </c>
      <c r="B764" s="3" t="s">
        <v>2320</v>
      </c>
      <c r="C764" s="3" t="s">
        <v>2321</v>
      </c>
      <c r="D764" s="3" t="s">
        <v>50</v>
      </c>
    </row>
    <row r="765" spans="1:4" x14ac:dyDescent="0.3">
      <c r="A765" s="3" t="s">
        <v>2322</v>
      </c>
      <c r="B765" s="3" t="s">
        <v>2323</v>
      </c>
      <c r="C765" s="3" t="s">
        <v>2324</v>
      </c>
      <c r="D765" s="3" t="s">
        <v>50</v>
      </c>
    </row>
    <row r="766" spans="1:4" x14ac:dyDescent="0.3">
      <c r="A766" s="3" t="s">
        <v>2325</v>
      </c>
      <c r="B766" s="3" t="s">
        <v>2326</v>
      </c>
      <c r="C766" s="3" t="s">
        <v>2327</v>
      </c>
      <c r="D766" s="3" t="s">
        <v>50</v>
      </c>
    </row>
    <row r="767" spans="1:4" x14ac:dyDescent="0.3">
      <c r="A767" s="3" t="s">
        <v>2328</v>
      </c>
      <c r="B767" s="3" t="s">
        <v>2329</v>
      </c>
      <c r="C767" s="3" t="s">
        <v>2330</v>
      </c>
      <c r="D767" s="3" t="s">
        <v>50</v>
      </c>
    </row>
    <row r="768" spans="1:4" x14ac:dyDescent="0.3">
      <c r="A768" s="3" t="s">
        <v>2331</v>
      </c>
      <c r="B768" s="3" t="s">
        <v>2332</v>
      </c>
      <c r="C768" s="3" t="s">
        <v>2333</v>
      </c>
      <c r="D768" s="3" t="s">
        <v>50</v>
      </c>
    </row>
    <row r="769" spans="1:4" x14ac:dyDescent="0.3">
      <c r="A769" s="3" t="s">
        <v>2334</v>
      </c>
      <c r="B769" s="3" t="s">
        <v>2335</v>
      </c>
      <c r="C769" s="3" t="s">
        <v>2336</v>
      </c>
      <c r="D769" s="3" t="s">
        <v>50</v>
      </c>
    </row>
    <row r="770" spans="1:4" x14ac:dyDescent="0.3">
      <c r="A770" s="3" t="s">
        <v>2337</v>
      </c>
      <c r="B770" s="3" t="s">
        <v>2338</v>
      </c>
      <c r="C770" s="3" t="s">
        <v>2339</v>
      </c>
      <c r="D770" s="3" t="s">
        <v>50</v>
      </c>
    </row>
    <row r="771" spans="1:4" x14ac:dyDescent="0.3">
      <c r="A771" s="3" t="s">
        <v>2340</v>
      </c>
      <c r="B771" s="3" t="s">
        <v>2341</v>
      </c>
      <c r="C771" s="3" t="s">
        <v>2342</v>
      </c>
      <c r="D771" s="3" t="s">
        <v>50</v>
      </c>
    </row>
    <row r="772" spans="1:4" x14ac:dyDescent="0.3">
      <c r="A772" s="3" t="s">
        <v>2343</v>
      </c>
      <c r="B772" s="3" t="s">
        <v>2344</v>
      </c>
      <c r="C772" s="3" t="s">
        <v>2345</v>
      </c>
      <c r="D772" s="3" t="s">
        <v>50</v>
      </c>
    </row>
    <row r="773" spans="1:4" x14ac:dyDescent="0.3">
      <c r="A773" s="3" t="s">
        <v>2346</v>
      </c>
      <c r="B773" s="3" t="s">
        <v>2346</v>
      </c>
      <c r="C773" s="3" t="s">
        <v>2347</v>
      </c>
      <c r="D773" s="3" t="s">
        <v>50</v>
      </c>
    </row>
    <row r="774" spans="1:4" x14ac:dyDescent="0.3">
      <c r="A774" s="3" t="s">
        <v>2348</v>
      </c>
      <c r="B774" s="3" t="s">
        <v>2349</v>
      </c>
      <c r="C774" s="3" t="s">
        <v>2350</v>
      </c>
      <c r="D774" s="3" t="s">
        <v>50</v>
      </c>
    </row>
    <row r="775" spans="1:4" x14ac:dyDescent="0.3">
      <c r="A775" s="3" t="s">
        <v>2351</v>
      </c>
      <c r="B775" s="3" t="s">
        <v>2352</v>
      </c>
      <c r="C775" s="3" t="s">
        <v>2353</v>
      </c>
      <c r="D775" s="3" t="s">
        <v>50</v>
      </c>
    </row>
    <row r="776" spans="1:4" x14ac:dyDescent="0.3">
      <c r="A776" s="3" t="s">
        <v>2354</v>
      </c>
      <c r="B776" s="3" t="s">
        <v>2355</v>
      </c>
      <c r="C776" s="3" t="s">
        <v>2356</v>
      </c>
      <c r="D776" s="3" t="s">
        <v>50</v>
      </c>
    </row>
    <row r="777" spans="1:4" x14ac:dyDescent="0.3">
      <c r="A777" s="3" t="s">
        <v>2357</v>
      </c>
      <c r="B777" s="3" t="s">
        <v>2358</v>
      </c>
      <c r="C777" s="3" t="s">
        <v>2359</v>
      </c>
      <c r="D777" s="3" t="s">
        <v>50</v>
      </c>
    </row>
    <row r="778" spans="1:4" x14ac:dyDescent="0.3">
      <c r="A778" s="3" t="s">
        <v>2360</v>
      </c>
      <c r="B778" s="3" t="s">
        <v>2361</v>
      </c>
      <c r="C778" s="3" t="s">
        <v>2362</v>
      </c>
      <c r="D778" s="3" t="s">
        <v>50</v>
      </c>
    </row>
    <row r="779" spans="1:4" x14ac:dyDescent="0.3">
      <c r="A779" s="3" t="s">
        <v>2363</v>
      </c>
      <c r="B779" s="3" t="s">
        <v>2364</v>
      </c>
      <c r="C779" s="3" t="s">
        <v>2365</v>
      </c>
      <c r="D779" s="3" t="s">
        <v>50</v>
      </c>
    </row>
    <row r="780" spans="1:4" x14ac:dyDescent="0.3">
      <c r="A780" s="3" t="s">
        <v>2366</v>
      </c>
      <c r="B780" s="3" t="s">
        <v>2367</v>
      </c>
      <c r="C780" s="3" t="s">
        <v>2368</v>
      </c>
      <c r="D780" s="3" t="s">
        <v>50</v>
      </c>
    </row>
    <row r="781" spans="1:4" x14ac:dyDescent="0.3">
      <c r="A781" s="3" t="s">
        <v>2369</v>
      </c>
      <c r="B781" s="3" t="s">
        <v>2370</v>
      </c>
      <c r="C781" s="3" t="s">
        <v>2371</v>
      </c>
      <c r="D781" s="3" t="s">
        <v>50</v>
      </c>
    </row>
    <row r="782" spans="1:4" x14ac:dyDescent="0.3">
      <c r="A782" s="3" t="s">
        <v>2372</v>
      </c>
      <c r="B782" s="3" t="s">
        <v>2372</v>
      </c>
      <c r="C782" s="3" t="s">
        <v>2373</v>
      </c>
      <c r="D782" s="3" t="s">
        <v>50</v>
      </c>
    </row>
    <row r="783" spans="1:4" x14ac:dyDescent="0.3">
      <c r="A783" s="3" t="s">
        <v>2374</v>
      </c>
      <c r="B783" s="3" t="s">
        <v>2375</v>
      </c>
      <c r="C783" s="3" t="s">
        <v>2376</v>
      </c>
      <c r="D783" s="3" t="s">
        <v>50</v>
      </c>
    </row>
    <row r="784" spans="1:4" x14ac:dyDescent="0.3">
      <c r="A784" s="3" t="s">
        <v>2377</v>
      </c>
      <c r="B784" s="3" t="s">
        <v>2378</v>
      </c>
      <c r="C784" s="3" t="s">
        <v>2379</v>
      </c>
      <c r="D784" s="3" t="s">
        <v>50</v>
      </c>
    </row>
    <row r="785" spans="1:4" x14ac:dyDescent="0.3">
      <c r="A785" s="3" t="s">
        <v>2380</v>
      </c>
      <c r="B785" s="3" t="s">
        <v>2380</v>
      </c>
      <c r="C785" s="3" t="s">
        <v>2381</v>
      </c>
      <c r="D785" s="3" t="s">
        <v>50</v>
      </c>
    </row>
    <row r="786" spans="1:4" x14ac:dyDescent="0.3">
      <c r="A786" s="3" t="s">
        <v>2382</v>
      </c>
      <c r="B786" s="3" t="s">
        <v>2383</v>
      </c>
      <c r="C786" s="3" t="s">
        <v>2384</v>
      </c>
      <c r="D786" s="3" t="s">
        <v>50</v>
      </c>
    </row>
    <row r="787" spans="1:4" x14ac:dyDescent="0.3">
      <c r="A787" s="3" t="s">
        <v>2385</v>
      </c>
      <c r="B787" s="3" t="s">
        <v>2386</v>
      </c>
      <c r="C787" s="3" t="s">
        <v>2387</v>
      </c>
      <c r="D787" s="3" t="s">
        <v>50</v>
      </c>
    </row>
    <row r="788" spans="1:4" x14ac:dyDescent="0.3">
      <c r="A788" s="3" t="s">
        <v>2388</v>
      </c>
      <c r="B788" s="3" t="s">
        <v>2388</v>
      </c>
      <c r="C788" s="3" t="s">
        <v>2389</v>
      </c>
      <c r="D788" s="3" t="s">
        <v>50</v>
      </c>
    </row>
    <row r="789" spans="1:4" x14ac:dyDescent="0.3">
      <c r="A789" s="3" t="s">
        <v>2390</v>
      </c>
      <c r="B789" s="3" t="s">
        <v>2391</v>
      </c>
      <c r="C789" s="3" t="s">
        <v>2392</v>
      </c>
      <c r="D789" s="3" t="s">
        <v>50</v>
      </c>
    </row>
    <row r="790" spans="1:4" x14ac:dyDescent="0.3">
      <c r="A790" s="3" t="s">
        <v>2393</v>
      </c>
      <c r="B790" s="3" t="s">
        <v>2394</v>
      </c>
      <c r="C790" s="3" t="s">
        <v>2395</v>
      </c>
      <c r="D790" s="3" t="s">
        <v>50</v>
      </c>
    </row>
    <row r="791" spans="1:4" x14ac:dyDescent="0.3">
      <c r="A791" s="3" t="s">
        <v>2396</v>
      </c>
      <c r="B791" s="3" t="s">
        <v>2397</v>
      </c>
      <c r="C791" s="3" t="s">
        <v>2398</v>
      </c>
      <c r="D791" s="3" t="s">
        <v>50</v>
      </c>
    </row>
    <row r="792" spans="1:4" x14ac:dyDescent="0.3">
      <c r="A792" s="3" t="s">
        <v>2399</v>
      </c>
      <c r="B792" s="3" t="s">
        <v>2400</v>
      </c>
      <c r="C792" s="3" t="s">
        <v>2401</v>
      </c>
      <c r="D792" s="3" t="s">
        <v>50</v>
      </c>
    </row>
    <row r="793" spans="1:4" x14ac:dyDescent="0.3">
      <c r="A793" s="3" t="s">
        <v>2402</v>
      </c>
      <c r="B793" s="3" t="s">
        <v>2403</v>
      </c>
      <c r="C793" s="3" t="s">
        <v>2404</v>
      </c>
      <c r="D793" s="3" t="s">
        <v>50</v>
      </c>
    </row>
    <row r="794" spans="1:4" x14ac:dyDescent="0.3">
      <c r="A794" s="3" t="s">
        <v>2405</v>
      </c>
      <c r="B794" s="3" t="s">
        <v>2406</v>
      </c>
      <c r="C794" s="3" t="s">
        <v>2407</v>
      </c>
      <c r="D794" s="3" t="s">
        <v>50</v>
      </c>
    </row>
    <row r="795" spans="1:4" x14ac:dyDescent="0.3">
      <c r="A795" s="3" t="s">
        <v>2408</v>
      </c>
      <c r="B795" s="3" t="s">
        <v>2409</v>
      </c>
      <c r="C795" s="3" t="s">
        <v>2410</v>
      </c>
      <c r="D795" s="3" t="s">
        <v>50</v>
      </c>
    </row>
    <row r="796" spans="1:4" x14ac:dyDescent="0.3">
      <c r="A796" s="3" t="s">
        <v>2411</v>
      </c>
      <c r="B796" s="3" t="s">
        <v>2412</v>
      </c>
      <c r="C796" s="3" t="s">
        <v>2413</v>
      </c>
      <c r="D796" s="3" t="s">
        <v>50</v>
      </c>
    </row>
    <row r="797" spans="1:4" x14ac:dyDescent="0.3">
      <c r="A797" s="3" t="s">
        <v>2414</v>
      </c>
      <c r="B797" s="3" t="s">
        <v>2415</v>
      </c>
      <c r="C797" s="3" t="s">
        <v>2416</v>
      </c>
      <c r="D797" s="3" t="s">
        <v>50</v>
      </c>
    </row>
    <row r="798" spans="1:4" x14ac:dyDescent="0.3">
      <c r="A798" s="3" t="s">
        <v>2417</v>
      </c>
      <c r="B798" s="3" t="s">
        <v>2418</v>
      </c>
      <c r="C798" s="3" t="s">
        <v>2419</v>
      </c>
      <c r="D798" s="3" t="s">
        <v>50</v>
      </c>
    </row>
    <row r="799" spans="1:4" x14ac:dyDescent="0.3">
      <c r="A799" s="3" t="s">
        <v>2420</v>
      </c>
      <c r="B799" s="3" t="s">
        <v>2421</v>
      </c>
      <c r="C799" s="3" t="s">
        <v>2422</v>
      </c>
      <c r="D799" s="3" t="s">
        <v>50</v>
      </c>
    </row>
    <row r="800" spans="1:4" x14ac:dyDescent="0.3">
      <c r="A800" s="3" t="s">
        <v>2423</v>
      </c>
      <c r="B800" s="3" t="s">
        <v>2424</v>
      </c>
      <c r="C800" s="3" t="s">
        <v>2425</v>
      </c>
      <c r="D800" s="3" t="s">
        <v>50</v>
      </c>
    </row>
    <row r="801" spans="1:4" x14ac:dyDescent="0.3">
      <c r="A801" s="3" t="s">
        <v>2426</v>
      </c>
      <c r="B801" s="3" t="s">
        <v>2427</v>
      </c>
      <c r="C801" s="3" t="s">
        <v>2428</v>
      </c>
      <c r="D801" s="3" t="s">
        <v>50</v>
      </c>
    </row>
    <row r="802" spans="1:4" x14ac:dyDescent="0.3">
      <c r="A802" s="3" t="s">
        <v>2429</v>
      </c>
      <c r="B802" s="3" t="s">
        <v>2430</v>
      </c>
      <c r="C802" s="3" t="s">
        <v>2431</v>
      </c>
      <c r="D802" s="3" t="s">
        <v>50</v>
      </c>
    </row>
    <row r="803" spans="1:4" x14ac:dyDescent="0.3">
      <c r="A803" s="3" t="s">
        <v>2432</v>
      </c>
      <c r="B803" s="3" t="s">
        <v>2433</v>
      </c>
      <c r="C803" s="3" t="s">
        <v>2434</v>
      </c>
      <c r="D803" s="3" t="s">
        <v>50</v>
      </c>
    </row>
    <row r="804" spans="1:4" x14ac:dyDescent="0.3">
      <c r="A804" s="3" t="s">
        <v>2435</v>
      </c>
      <c r="B804" s="3" t="s">
        <v>2436</v>
      </c>
      <c r="C804" s="3" t="s">
        <v>2437</v>
      </c>
      <c r="D804" s="3" t="s">
        <v>50</v>
      </c>
    </row>
    <row r="805" spans="1:4" x14ac:dyDescent="0.3">
      <c r="A805" s="3" t="s">
        <v>2438</v>
      </c>
      <c r="B805" s="3" t="s">
        <v>2439</v>
      </c>
      <c r="C805" s="3" t="s">
        <v>2440</v>
      </c>
      <c r="D805" s="3" t="s">
        <v>50</v>
      </c>
    </row>
    <row r="806" spans="1:4" x14ac:dyDescent="0.3">
      <c r="A806" s="3" t="s">
        <v>2441</v>
      </c>
      <c r="B806" s="3" t="s">
        <v>2442</v>
      </c>
      <c r="C806" s="3" t="s">
        <v>2443</v>
      </c>
      <c r="D806" s="3" t="s">
        <v>50</v>
      </c>
    </row>
    <row r="807" spans="1:4" x14ac:dyDescent="0.3">
      <c r="A807" s="3" t="s">
        <v>2444</v>
      </c>
      <c r="B807" s="3" t="s">
        <v>2445</v>
      </c>
      <c r="C807" s="3" t="s">
        <v>2443</v>
      </c>
      <c r="D807" s="3" t="s">
        <v>50</v>
      </c>
    </row>
    <row r="808" spans="1:4" x14ac:dyDescent="0.3">
      <c r="A808" s="3" t="s">
        <v>2446</v>
      </c>
      <c r="B808" s="3" t="s">
        <v>2447</v>
      </c>
      <c r="C808" s="3" t="s">
        <v>2443</v>
      </c>
      <c r="D808" s="3" t="s">
        <v>50</v>
      </c>
    </row>
    <row r="809" spans="1:4" x14ac:dyDescent="0.3">
      <c r="A809" s="3" t="s">
        <v>2448</v>
      </c>
      <c r="B809" s="3" t="s">
        <v>2445</v>
      </c>
      <c r="C809" s="3" t="s">
        <v>2443</v>
      </c>
      <c r="D809" s="3" t="s">
        <v>50</v>
      </c>
    </row>
    <row r="810" spans="1:4" x14ac:dyDescent="0.3">
      <c r="A810" s="3" t="s">
        <v>2449</v>
      </c>
      <c r="B810" s="3" t="s">
        <v>2450</v>
      </c>
      <c r="C810" s="3" t="s">
        <v>2443</v>
      </c>
      <c r="D810" s="3" t="s">
        <v>50</v>
      </c>
    </row>
    <row r="811" spans="1:4" x14ac:dyDescent="0.3">
      <c r="A811" s="3" t="s">
        <v>2451</v>
      </c>
      <c r="B811" s="3" t="s">
        <v>2452</v>
      </c>
      <c r="C811" s="3" t="s">
        <v>2453</v>
      </c>
      <c r="D811" s="3" t="s">
        <v>50</v>
      </c>
    </row>
    <row r="812" spans="1:4" x14ac:dyDescent="0.3">
      <c r="A812" s="3" t="s">
        <v>2454</v>
      </c>
      <c r="B812" s="3" t="s">
        <v>2455</v>
      </c>
      <c r="C812" s="3" t="s">
        <v>2456</v>
      </c>
      <c r="D812" s="3" t="s">
        <v>50</v>
      </c>
    </row>
    <row r="813" spans="1:4" x14ac:dyDescent="0.3">
      <c r="A813" s="3" t="s">
        <v>2457</v>
      </c>
      <c r="B813" s="3" t="s">
        <v>2458</v>
      </c>
      <c r="C813" s="3" t="s">
        <v>2459</v>
      </c>
      <c r="D813" s="3" t="s">
        <v>50</v>
      </c>
    </row>
    <row r="814" spans="1:4" x14ac:dyDescent="0.3">
      <c r="A814" s="3" t="s">
        <v>2460</v>
      </c>
      <c r="B814" s="3" t="s">
        <v>2461</v>
      </c>
      <c r="C814" s="3" t="s">
        <v>2462</v>
      </c>
      <c r="D814" s="3" t="s">
        <v>50</v>
      </c>
    </row>
    <row r="815" spans="1:4" x14ac:dyDescent="0.3">
      <c r="A815" s="3" t="s">
        <v>2463</v>
      </c>
      <c r="B815" s="3" t="s">
        <v>2464</v>
      </c>
      <c r="C815" s="3" t="s">
        <v>2465</v>
      </c>
      <c r="D815" s="3" t="s">
        <v>50</v>
      </c>
    </row>
    <row r="816" spans="1:4" x14ac:dyDescent="0.3">
      <c r="A816" s="3" t="s">
        <v>2466</v>
      </c>
      <c r="B816" s="3" t="s">
        <v>2467</v>
      </c>
      <c r="C816" s="3" t="s">
        <v>2468</v>
      </c>
      <c r="D816" s="3" t="s">
        <v>50</v>
      </c>
    </row>
    <row r="817" spans="1:4" x14ac:dyDescent="0.3">
      <c r="A817" s="3" t="s">
        <v>2469</v>
      </c>
      <c r="B817" s="3" t="s">
        <v>2470</v>
      </c>
      <c r="C817" s="3" t="s">
        <v>2471</v>
      </c>
      <c r="D817" s="3" t="s">
        <v>50</v>
      </c>
    </row>
    <row r="818" spans="1:4" x14ac:dyDescent="0.3">
      <c r="A818" s="3" t="s">
        <v>2472</v>
      </c>
      <c r="B818" s="3" t="s">
        <v>2473</v>
      </c>
      <c r="C818" s="3" t="s">
        <v>2474</v>
      </c>
      <c r="D818" s="3" t="s">
        <v>50</v>
      </c>
    </row>
    <row r="819" spans="1:4" x14ac:dyDescent="0.3">
      <c r="A819" s="3" t="s">
        <v>2475</v>
      </c>
      <c r="B819" s="3" t="s">
        <v>2476</v>
      </c>
      <c r="C819" s="3" t="s">
        <v>2477</v>
      </c>
      <c r="D819" s="3" t="s">
        <v>50</v>
      </c>
    </row>
    <row r="820" spans="1:4" x14ac:dyDescent="0.3">
      <c r="A820" s="3" t="s">
        <v>2478</v>
      </c>
      <c r="B820" s="3" t="s">
        <v>2479</v>
      </c>
      <c r="C820" s="3" t="s">
        <v>2480</v>
      </c>
      <c r="D820" s="3" t="s">
        <v>50</v>
      </c>
    </row>
    <row r="821" spans="1:4" x14ac:dyDescent="0.3">
      <c r="A821" s="3" t="s">
        <v>2481</v>
      </c>
      <c r="B821" s="3" t="s">
        <v>2482</v>
      </c>
      <c r="C821" s="3" t="s">
        <v>2483</v>
      </c>
      <c r="D821" s="3" t="s">
        <v>50</v>
      </c>
    </row>
    <row r="822" spans="1:4" x14ac:dyDescent="0.3">
      <c r="A822" s="3" t="s">
        <v>2484</v>
      </c>
      <c r="B822" s="3" t="s">
        <v>2485</v>
      </c>
      <c r="C822" s="3" t="s">
        <v>2486</v>
      </c>
      <c r="D822" s="3" t="s">
        <v>50</v>
      </c>
    </row>
    <row r="823" spans="1:4" x14ac:dyDescent="0.3">
      <c r="A823" s="3" t="s">
        <v>2487</v>
      </c>
      <c r="B823" s="3" t="s">
        <v>2488</v>
      </c>
      <c r="C823" s="3" t="s">
        <v>2489</v>
      </c>
      <c r="D823" s="3" t="s">
        <v>50</v>
      </c>
    </row>
    <row r="824" spans="1:4" x14ac:dyDescent="0.3">
      <c r="A824" s="3" t="s">
        <v>2490</v>
      </c>
      <c r="B824" s="3" t="s">
        <v>2491</v>
      </c>
      <c r="C824" s="3" t="s">
        <v>2492</v>
      </c>
      <c r="D824" s="3" t="s">
        <v>50</v>
      </c>
    </row>
    <row r="825" spans="1:4" x14ac:dyDescent="0.3">
      <c r="A825" s="3" t="s">
        <v>2493</v>
      </c>
      <c r="B825" s="3" t="s">
        <v>2493</v>
      </c>
      <c r="C825" s="3" t="s">
        <v>2494</v>
      </c>
      <c r="D825" s="3" t="s">
        <v>50</v>
      </c>
    </row>
    <row r="826" spans="1:4" x14ac:dyDescent="0.3">
      <c r="A826" s="3" t="s">
        <v>2495</v>
      </c>
      <c r="B826" s="3" t="s">
        <v>2496</v>
      </c>
      <c r="C826" s="3" t="s">
        <v>2497</v>
      </c>
      <c r="D826" s="3" t="s">
        <v>50</v>
      </c>
    </row>
    <row r="827" spans="1:4" x14ac:dyDescent="0.3">
      <c r="A827" s="3" t="s">
        <v>2498</v>
      </c>
      <c r="B827" s="3" t="s">
        <v>2499</v>
      </c>
      <c r="C827" s="3" t="s">
        <v>2500</v>
      </c>
      <c r="D827" s="3" t="s">
        <v>50</v>
      </c>
    </row>
    <row r="828" spans="1:4" x14ac:dyDescent="0.3">
      <c r="A828" s="3" t="s">
        <v>2501</v>
      </c>
      <c r="B828" s="3" t="s">
        <v>2502</v>
      </c>
      <c r="C828" s="3" t="s">
        <v>2503</v>
      </c>
      <c r="D828" s="3" t="s">
        <v>50</v>
      </c>
    </row>
    <row r="829" spans="1:4" x14ac:dyDescent="0.3">
      <c r="A829" s="3" t="s">
        <v>2504</v>
      </c>
      <c r="B829" s="3" t="s">
        <v>2505</v>
      </c>
      <c r="C829" s="3" t="s">
        <v>2506</v>
      </c>
      <c r="D829" s="3" t="s">
        <v>50</v>
      </c>
    </row>
    <row r="830" spans="1:4" x14ac:dyDescent="0.3">
      <c r="A830" s="3" t="s">
        <v>2507</v>
      </c>
      <c r="B830" s="3" t="s">
        <v>2508</v>
      </c>
      <c r="C830" s="3" t="s">
        <v>2509</v>
      </c>
      <c r="D830" s="3" t="s">
        <v>50</v>
      </c>
    </row>
    <row r="831" spans="1:4" x14ac:dyDescent="0.3">
      <c r="A831" s="3" t="s">
        <v>2510</v>
      </c>
      <c r="B831" s="3" t="s">
        <v>2511</v>
      </c>
      <c r="C831" s="3" t="s">
        <v>2512</v>
      </c>
      <c r="D831" s="3" t="s">
        <v>50</v>
      </c>
    </row>
    <row r="832" spans="1:4" x14ac:dyDescent="0.3">
      <c r="A832" s="3" t="s">
        <v>2513</v>
      </c>
      <c r="B832" s="3" t="s">
        <v>2514</v>
      </c>
      <c r="C832" s="3" t="s">
        <v>2515</v>
      </c>
      <c r="D832" s="3" t="s">
        <v>50</v>
      </c>
    </row>
    <row r="833" spans="1:4" x14ac:dyDescent="0.3">
      <c r="A833" s="3" t="s">
        <v>2516</v>
      </c>
      <c r="B833" s="3" t="s">
        <v>2517</v>
      </c>
      <c r="C833" s="3" t="s">
        <v>2518</v>
      </c>
      <c r="D833" s="3" t="s">
        <v>50</v>
      </c>
    </row>
    <row r="834" spans="1:4" x14ac:dyDescent="0.3">
      <c r="A834" s="3" t="s">
        <v>2519</v>
      </c>
      <c r="B834" s="3" t="s">
        <v>2520</v>
      </c>
      <c r="C834" s="3" t="s">
        <v>2521</v>
      </c>
      <c r="D834" s="3" t="s">
        <v>50</v>
      </c>
    </row>
    <row r="835" spans="1:4" x14ac:dyDescent="0.3">
      <c r="A835" s="3" t="s">
        <v>2522</v>
      </c>
      <c r="B835" s="3" t="s">
        <v>2522</v>
      </c>
      <c r="C835" s="3" t="s">
        <v>2523</v>
      </c>
      <c r="D835" s="3" t="s">
        <v>50</v>
      </c>
    </row>
    <row r="836" spans="1:4" x14ac:dyDescent="0.3">
      <c r="A836" s="3" t="s">
        <v>2524</v>
      </c>
      <c r="B836" s="3" t="s">
        <v>2525</v>
      </c>
      <c r="C836" s="3" t="s">
        <v>2526</v>
      </c>
      <c r="D836" s="3" t="s">
        <v>50</v>
      </c>
    </row>
    <row r="837" spans="1:4" x14ac:dyDescent="0.3">
      <c r="A837" s="3" t="s">
        <v>2527</v>
      </c>
      <c r="B837" s="3" t="s">
        <v>2528</v>
      </c>
      <c r="C837" s="3" t="s">
        <v>2529</v>
      </c>
      <c r="D837" s="3" t="s">
        <v>50</v>
      </c>
    </row>
    <row r="838" spans="1:4" x14ac:dyDescent="0.3">
      <c r="A838" s="3" t="s">
        <v>2530</v>
      </c>
      <c r="B838" s="3" t="s">
        <v>2531</v>
      </c>
      <c r="C838" s="3" t="s">
        <v>2532</v>
      </c>
      <c r="D838" s="3" t="s">
        <v>50</v>
      </c>
    </row>
    <row r="839" spans="1:4" x14ac:dyDescent="0.3">
      <c r="A839" s="3" t="s">
        <v>2533</v>
      </c>
      <c r="B839" s="3" t="s">
        <v>2534</v>
      </c>
      <c r="C839" s="3" t="s">
        <v>2535</v>
      </c>
      <c r="D839" s="3" t="s">
        <v>50</v>
      </c>
    </row>
    <row r="840" spans="1:4" x14ac:dyDescent="0.3">
      <c r="A840" s="3" t="s">
        <v>2536</v>
      </c>
      <c r="B840" s="3" t="s">
        <v>2537</v>
      </c>
      <c r="C840" s="3" t="s">
        <v>2538</v>
      </c>
      <c r="D840" s="3" t="s">
        <v>50</v>
      </c>
    </row>
    <row r="841" spans="1:4" x14ac:dyDescent="0.3">
      <c r="A841" s="3" t="s">
        <v>2539</v>
      </c>
      <c r="B841" s="3" t="s">
        <v>2540</v>
      </c>
      <c r="C841" s="3" t="s">
        <v>2541</v>
      </c>
      <c r="D841" s="3" t="s">
        <v>50</v>
      </c>
    </row>
    <row r="842" spans="1:4" x14ac:dyDescent="0.3">
      <c r="A842" s="3" t="s">
        <v>2542</v>
      </c>
      <c r="B842" s="3" t="s">
        <v>2543</v>
      </c>
      <c r="C842" s="3" t="s">
        <v>2544</v>
      </c>
      <c r="D842" s="3" t="s">
        <v>50</v>
      </c>
    </row>
    <row r="843" spans="1:4" x14ac:dyDescent="0.3">
      <c r="A843" s="3" t="s">
        <v>2545</v>
      </c>
      <c r="B843" s="3" t="s">
        <v>2546</v>
      </c>
      <c r="C843" s="3" t="s">
        <v>2547</v>
      </c>
      <c r="D843" s="3" t="s">
        <v>50</v>
      </c>
    </row>
    <row r="844" spans="1:4" x14ac:dyDescent="0.3">
      <c r="A844" s="3" t="s">
        <v>2548</v>
      </c>
      <c r="B844" s="3" t="s">
        <v>2549</v>
      </c>
      <c r="C844" s="3" t="s">
        <v>2550</v>
      </c>
      <c r="D844" s="3" t="s">
        <v>50</v>
      </c>
    </row>
    <row r="845" spans="1:4" x14ac:dyDescent="0.3">
      <c r="A845" s="3" t="s">
        <v>2551</v>
      </c>
      <c r="B845" s="3" t="s">
        <v>2552</v>
      </c>
      <c r="C845" s="3" t="s">
        <v>2553</v>
      </c>
      <c r="D845" s="3" t="s">
        <v>50</v>
      </c>
    </row>
    <row r="846" spans="1:4" x14ac:dyDescent="0.3">
      <c r="A846" s="3" t="s">
        <v>2554</v>
      </c>
      <c r="B846" s="3" t="s">
        <v>2555</v>
      </c>
      <c r="C846" s="3" t="s">
        <v>2556</v>
      </c>
      <c r="D846" s="3" t="s">
        <v>50</v>
      </c>
    </row>
    <row r="847" spans="1:4" x14ac:dyDescent="0.3">
      <c r="A847" s="3" t="s">
        <v>2557</v>
      </c>
      <c r="B847" s="3" t="s">
        <v>2558</v>
      </c>
      <c r="C847" s="3" t="s">
        <v>2559</v>
      </c>
      <c r="D847" s="3" t="s">
        <v>50</v>
      </c>
    </row>
    <row r="848" spans="1:4" x14ac:dyDescent="0.3">
      <c r="A848" s="3" t="s">
        <v>2560</v>
      </c>
      <c r="B848" s="3" t="s">
        <v>2561</v>
      </c>
      <c r="C848" s="3" t="s">
        <v>2559</v>
      </c>
      <c r="D848" s="3" t="s">
        <v>50</v>
      </c>
    </row>
    <row r="849" spans="1:4" x14ac:dyDescent="0.3">
      <c r="A849" s="3" t="s">
        <v>2562</v>
      </c>
      <c r="B849" s="3" t="s">
        <v>2563</v>
      </c>
      <c r="C849" s="3" t="s">
        <v>2564</v>
      </c>
      <c r="D849" s="3" t="s">
        <v>50</v>
      </c>
    </row>
    <row r="850" spans="1:4" x14ac:dyDescent="0.3">
      <c r="A850" s="3" t="s">
        <v>2565</v>
      </c>
      <c r="B850" s="3" t="s">
        <v>2566</v>
      </c>
      <c r="C850" s="3" t="s">
        <v>2564</v>
      </c>
      <c r="D850" s="3" t="s">
        <v>50</v>
      </c>
    </row>
    <row r="851" spans="1:4" x14ac:dyDescent="0.3">
      <c r="A851" s="3" t="s">
        <v>2567</v>
      </c>
      <c r="B851" s="3" t="s">
        <v>2563</v>
      </c>
      <c r="C851" s="3" t="s">
        <v>2564</v>
      </c>
      <c r="D851" s="3" t="s">
        <v>50</v>
      </c>
    </row>
    <row r="852" spans="1:4" x14ac:dyDescent="0.3">
      <c r="A852" s="3" t="s">
        <v>2568</v>
      </c>
      <c r="B852" s="3" t="s">
        <v>2569</v>
      </c>
      <c r="C852" s="3" t="s">
        <v>2570</v>
      </c>
      <c r="D852" s="3" t="s">
        <v>50</v>
      </c>
    </row>
    <row r="853" spans="1:4" x14ac:dyDescent="0.3">
      <c r="A853" s="3" t="s">
        <v>2571</v>
      </c>
      <c r="B853" s="3" t="s">
        <v>2572</v>
      </c>
      <c r="C853" s="3" t="s">
        <v>2573</v>
      </c>
      <c r="D853" s="3" t="s">
        <v>50</v>
      </c>
    </row>
    <row r="854" spans="1:4" x14ac:dyDescent="0.3">
      <c r="A854" s="3" t="s">
        <v>2574</v>
      </c>
      <c r="B854" s="3" t="s">
        <v>2575</v>
      </c>
      <c r="C854" s="3" t="s">
        <v>2576</v>
      </c>
      <c r="D854" s="3" t="s">
        <v>50</v>
      </c>
    </row>
    <row r="855" spans="1:4" x14ac:dyDescent="0.3">
      <c r="A855" s="3" t="s">
        <v>2577</v>
      </c>
      <c r="B855" s="3" t="s">
        <v>2578</v>
      </c>
      <c r="C855" s="3" t="s">
        <v>2579</v>
      </c>
      <c r="D855" s="3" t="s">
        <v>50</v>
      </c>
    </row>
    <row r="856" spans="1:4" x14ac:dyDescent="0.3">
      <c r="A856" s="3" t="s">
        <v>2580</v>
      </c>
      <c r="B856" s="3" t="s">
        <v>2581</v>
      </c>
      <c r="C856" s="3" t="s">
        <v>2582</v>
      </c>
      <c r="D856" s="3" t="s">
        <v>50</v>
      </c>
    </row>
    <row r="857" spans="1:4" x14ac:dyDescent="0.3">
      <c r="A857" s="3" t="s">
        <v>2583</v>
      </c>
      <c r="B857" s="3" t="s">
        <v>2584</v>
      </c>
      <c r="C857" s="3" t="s">
        <v>2585</v>
      </c>
      <c r="D857" s="3" t="s">
        <v>50</v>
      </c>
    </row>
    <row r="858" spans="1:4" x14ac:dyDescent="0.3">
      <c r="A858" s="3" t="s">
        <v>2586</v>
      </c>
      <c r="B858" s="3" t="s">
        <v>2587</v>
      </c>
      <c r="C858" s="3" t="s">
        <v>2588</v>
      </c>
      <c r="D858" s="3" t="s">
        <v>50</v>
      </c>
    </row>
    <row r="859" spans="1:4" x14ac:dyDescent="0.3">
      <c r="A859" s="3" t="s">
        <v>2589</v>
      </c>
      <c r="B859" s="3" t="s">
        <v>2589</v>
      </c>
      <c r="C859" s="3" t="s">
        <v>2590</v>
      </c>
      <c r="D859" s="3" t="s">
        <v>50</v>
      </c>
    </row>
    <row r="860" spans="1:4" x14ac:dyDescent="0.3">
      <c r="A860" s="3" t="s">
        <v>2591</v>
      </c>
      <c r="B860" s="3" t="s">
        <v>2592</v>
      </c>
      <c r="C860" s="3" t="s">
        <v>2593</v>
      </c>
      <c r="D860" s="3" t="s">
        <v>50</v>
      </c>
    </row>
    <row r="861" spans="1:4" x14ac:dyDescent="0.3">
      <c r="A861" s="3" t="s">
        <v>2594</v>
      </c>
      <c r="B861" s="3" t="s">
        <v>2595</v>
      </c>
      <c r="C861" s="3" t="s">
        <v>2596</v>
      </c>
      <c r="D861" s="3" t="s">
        <v>50</v>
      </c>
    </row>
    <row r="862" spans="1:4" x14ac:dyDescent="0.3">
      <c r="A862" s="3" t="s">
        <v>2597</v>
      </c>
      <c r="B862" s="3" t="s">
        <v>2598</v>
      </c>
      <c r="C862" s="3" t="s">
        <v>2599</v>
      </c>
      <c r="D862" s="3" t="s">
        <v>50</v>
      </c>
    </row>
    <row r="863" spans="1:4" x14ac:dyDescent="0.3">
      <c r="A863" s="3" t="s">
        <v>2600</v>
      </c>
      <c r="B863" s="3" t="s">
        <v>2601</v>
      </c>
      <c r="C863" s="3" t="s">
        <v>2602</v>
      </c>
      <c r="D863" s="3" t="s">
        <v>50</v>
      </c>
    </row>
    <row r="864" spans="1:4" x14ac:dyDescent="0.3">
      <c r="A864" s="3" t="s">
        <v>2603</v>
      </c>
      <c r="B864" s="3" t="s">
        <v>2604</v>
      </c>
      <c r="C864" s="3" t="s">
        <v>2605</v>
      </c>
      <c r="D864" s="3" t="s">
        <v>50</v>
      </c>
    </row>
    <row r="865" spans="1:4" x14ac:dyDescent="0.3">
      <c r="A865" s="3" t="s">
        <v>2606</v>
      </c>
      <c r="B865" s="3" t="s">
        <v>2607</v>
      </c>
      <c r="C865" s="3" t="s">
        <v>2608</v>
      </c>
      <c r="D865" s="3" t="s">
        <v>50</v>
      </c>
    </row>
    <row r="866" spans="1:4" x14ac:dyDescent="0.3">
      <c r="A866" s="3" t="s">
        <v>2609</v>
      </c>
      <c r="B866" s="3" t="s">
        <v>2610</v>
      </c>
      <c r="C866" s="3" t="s">
        <v>2611</v>
      </c>
      <c r="D866" s="3" t="s">
        <v>50</v>
      </c>
    </row>
    <row r="867" spans="1:4" x14ac:dyDescent="0.3">
      <c r="A867" s="3" t="s">
        <v>2612</v>
      </c>
      <c r="B867" s="3" t="s">
        <v>2613</v>
      </c>
      <c r="C867" s="3" t="s">
        <v>2614</v>
      </c>
      <c r="D867" s="3" t="s">
        <v>50</v>
      </c>
    </row>
    <row r="868" spans="1:4" x14ac:dyDescent="0.3">
      <c r="A868" s="3" t="s">
        <v>2615</v>
      </c>
      <c r="B868" s="3" t="s">
        <v>2615</v>
      </c>
      <c r="C868" s="3" t="s">
        <v>2616</v>
      </c>
      <c r="D868" s="3" t="s">
        <v>50</v>
      </c>
    </row>
    <row r="869" spans="1:4" x14ac:dyDescent="0.3">
      <c r="A869" s="3" t="s">
        <v>2617</v>
      </c>
      <c r="B869" s="3" t="s">
        <v>2618</v>
      </c>
      <c r="C869" s="3" t="s">
        <v>2619</v>
      </c>
      <c r="D869" s="3" t="s">
        <v>50</v>
      </c>
    </row>
    <row r="870" spans="1:4" x14ac:dyDescent="0.3">
      <c r="A870" s="3" t="s">
        <v>2620</v>
      </c>
      <c r="B870" s="3" t="s">
        <v>2620</v>
      </c>
      <c r="C870" s="3" t="s">
        <v>2621</v>
      </c>
      <c r="D870" s="3" t="s">
        <v>50</v>
      </c>
    </row>
    <row r="871" spans="1:4" x14ac:dyDescent="0.3">
      <c r="A871" s="3" t="s">
        <v>2622</v>
      </c>
      <c r="B871" s="3" t="s">
        <v>2622</v>
      </c>
      <c r="C871" s="3" t="s">
        <v>2621</v>
      </c>
      <c r="D871" s="3" t="s">
        <v>50</v>
      </c>
    </row>
    <row r="872" spans="1:4" x14ac:dyDescent="0.3">
      <c r="A872" s="3" t="s">
        <v>2623</v>
      </c>
      <c r="B872" s="3" t="s">
        <v>2624</v>
      </c>
      <c r="C872" s="3" t="s">
        <v>2625</v>
      </c>
      <c r="D872" s="3" t="s">
        <v>50</v>
      </c>
    </row>
    <row r="873" spans="1:4" x14ac:dyDescent="0.3">
      <c r="A873" s="3" t="s">
        <v>2626</v>
      </c>
      <c r="B873" s="3" t="s">
        <v>2627</v>
      </c>
      <c r="C873" s="3" t="s">
        <v>2628</v>
      </c>
      <c r="D873" s="3" t="s">
        <v>50</v>
      </c>
    </row>
    <row r="874" spans="1:4" x14ac:dyDescent="0.3">
      <c r="A874" s="3" t="s">
        <v>2629</v>
      </c>
      <c r="B874" s="3" t="s">
        <v>2630</v>
      </c>
      <c r="C874" s="3" t="s">
        <v>2631</v>
      </c>
      <c r="D874" s="3" t="s">
        <v>50</v>
      </c>
    </row>
    <row r="875" spans="1:4" x14ac:dyDescent="0.3">
      <c r="A875" s="3" t="s">
        <v>2632</v>
      </c>
      <c r="B875" s="3" t="s">
        <v>2633</v>
      </c>
      <c r="C875" s="3" t="s">
        <v>2634</v>
      </c>
      <c r="D875" s="3" t="s">
        <v>50</v>
      </c>
    </row>
    <row r="876" spans="1:4" x14ac:dyDescent="0.3">
      <c r="A876" s="3" t="s">
        <v>2635</v>
      </c>
      <c r="B876" s="3" t="s">
        <v>2635</v>
      </c>
      <c r="C876" s="3" t="s">
        <v>2636</v>
      </c>
      <c r="D876" s="3" t="s">
        <v>50</v>
      </c>
    </row>
    <row r="877" spans="1:4" x14ac:dyDescent="0.3">
      <c r="A877" s="3" t="s">
        <v>2637</v>
      </c>
      <c r="B877" s="3" t="s">
        <v>2637</v>
      </c>
      <c r="C877" s="3" t="s">
        <v>2636</v>
      </c>
      <c r="D877" s="3" t="s">
        <v>50</v>
      </c>
    </row>
    <row r="878" spans="1:4" x14ac:dyDescent="0.3">
      <c r="A878" s="3" t="s">
        <v>2638</v>
      </c>
      <c r="B878" s="3" t="s">
        <v>2639</v>
      </c>
      <c r="C878" s="3" t="s">
        <v>2640</v>
      </c>
      <c r="D878" s="3" t="s">
        <v>50</v>
      </c>
    </row>
    <row r="879" spans="1:4" x14ac:dyDescent="0.3">
      <c r="A879" s="3" t="s">
        <v>2641</v>
      </c>
      <c r="B879" s="3" t="s">
        <v>2642</v>
      </c>
      <c r="C879" s="3" t="s">
        <v>2643</v>
      </c>
      <c r="D879" s="3" t="s">
        <v>50</v>
      </c>
    </row>
    <row r="880" spans="1:4" x14ac:dyDescent="0.3">
      <c r="A880" s="3" t="s">
        <v>2644</v>
      </c>
      <c r="B880" s="3" t="s">
        <v>2645</v>
      </c>
      <c r="C880" s="3" t="s">
        <v>2646</v>
      </c>
      <c r="D880" s="3" t="s">
        <v>50</v>
      </c>
    </row>
    <row r="881" spans="1:4" x14ac:dyDescent="0.3">
      <c r="A881" s="3" t="s">
        <v>2647</v>
      </c>
      <c r="B881" s="3" t="s">
        <v>2648</v>
      </c>
      <c r="C881" s="3" t="s">
        <v>2649</v>
      </c>
      <c r="D881" s="3" t="s">
        <v>50</v>
      </c>
    </row>
    <row r="882" spans="1:4" x14ac:dyDescent="0.3">
      <c r="A882" s="3" t="s">
        <v>2650</v>
      </c>
      <c r="B882" s="3" t="s">
        <v>2651</v>
      </c>
      <c r="C882" s="3" t="s">
        <v>2652</v>
      </c>
      <c r="D882" s="3" t="s">
        <v>50</v>
      </c>
    </row>
    <row r="883" spans="1:4" x14ac:dyDescent="0.3">
      <c r="A883" s="3" t="s">
        <v>2653</v>
      </c>
      <c r="B883" s="3" t="s">
        <v>2654</v>
      </c>
      <c r="C883" s="3" t="s">
        <v>2655</v>
      </c>
      <c r="D883" s="3" t="s">
        <v>50</v>
      </c>
    </row>
    <row r="884" spans="1:4" x14ac:dyDescent="0.3">
      <c r="A884" s="3" t="s">
        <v>2656</v>
      </c>
      <c r="B884" s="3" t="s">
        <v>2657</v>
      </c>
      <c r="C884" s="3" t="s">
        <v>2658</v>
      </c>
      <c r="D884" s="3" t="s">
        <v>50</v>
      </c>
    </row>
    <row r="885" spans="1:4" x14ac:dyDescent="0.3">
      <c r="A885" s="3" t="s">
        <v>2659</v>
      </c>
      <c r="B885" s="3" t="s">
        <v>2660</v>
      </c>
      <c r="C885" s="3" t="s">
        <v>2661</v>
      </c>
      <c r="D885" s="3" t="s">
        <v>50</v>
      </c>
    </row>
    <row r="886" spans="1:4" x14ac:dyDescent="0.3">
      <c r="A886" s="3" t="s">
        <v>2662</v>
      </c>
      <c r="B886" s="3" t="s">
        <v>2663</v>
      </c>
      <c r="C886" s="3" t="s">
        <v>2664</v>
      </c>
      <c r="D886" s="3" t="s">
        <v>50</v>
      </c>
    </row>
    <row r="887" spans="1:4" x14ac:dyDescent="0.3">
      <c r="A887" s="3" t="s">
        <v>2665</v>
      </c>
      <c r="B887" s="3" t="s">
        <v>2666</v>
      </c>
      <c r="C887" s="3" t="s">
        <v>2667</v>
      </c>
      <c r="D887" s="3" t="s">
        <v>50</v>
      </c>
    </row>
    <row r="888" spans="1:4" x14ac:dyDescent="0.3">
      <c r="A888" s="3" t="s">
        <v>2668</v>
      </c>
      <c r="B888" s="3" t="s">
        <v>2669</v>
      </c>
      <c r="C888" s="3" t="s">
        <v>2670</v>
      </c>
      <c r="D888" s="3" t="s">
        <v>50</v>
      </c>
    </row>
    <row r="889" spans="1:4" x14ac:dyDescent="0.3">
      <c r="A889" s="3" t="s">
        <v>2671</v>
      </c>
      <c r="B889" s="3" t="s">
        <v>2671</v>
      </c>
      <c r="C889" s="3" t="s">
        <v>2672</v>
      </c>
      <c r="D889" s="3" t="s">
        <v>50</v>
      </c>
    </row>
    <row r="890" spans="1:4" x14ac:dyDescent="0.3">
      <c r="A890" s="3" t="s">
        <v>2673</v>
      </c>
      <c r="B890" s="3" t="s">
        <v>2674</v>
      </c>
      <c r="C890" s="3" t="s">
        <v>2675</v>
      </c>
      <c r="D890" s="3" t="s">
        <v>50</v>
      </c>
    </row>
    <row r="891" spans="1:4" x14ac:dyDescent="0.3">
      <c r="A891" s="3" t="s">
        <v>2676</v>
      </c>
      <c r="B891" s="3" t="s">
        <v>2677</v>
      </c>
      <c r="C891" s="3" t="s">
        <v>2678</v>
      </c>
      <c r="D891" s="3" t="s">
        <v>50</v>
      </c>
    </row>
    <row r="892" spans="1:4" x14ac:dyDescent="0.3">
      <c r="A892" s="3" t="s">
        <v>2679</v>
      </c>
      <c r="B892" s="3" t="s">
        <v>2680</v>
      </c>
      <c r="C892" s="3" t="s">
        <v>2681</v>
      </c>
      <c r="D892" s="3" t="s">
        <v>50</v>
      </c>
    </row>
    <row r="893" spans="1:4" x14ac:dyDescent="0.3">
      <c r="A893" s="3" t="s">
        <v>2682</v>
      </c>
      <c r="B893" s="3" t="s">
        <v>2683</v>
      </c>
      <c r="C893" s="3" t="s">
        <v>2684</v>
      </c>
      <c r="D893" s="3" t="s">
        <v>50</v>
      </c>
    </row>
    <row r="894" spans="1:4" x14ac:dyDescent="0.3">
      <c r="A894" s="3" t="s">
        <v>2685</v>
      </c>
      <c r="B894" s="3" t="s">
        <v>2686</v>
      </c>
      <c r="C894" s="3" t="s">
        <v>2687</v>
      </c>
      <c r="D894" s="3" t="s">
        <v>50</v>
      </c>
    </row>
    <row r="895" spans="1:4" x14ac:dyDescent="0.3">
      <c r="A895" s="3" t="s">
        <v>2688</v>
      </c>
      <c r="B895" s="3" t="s">
        <v>2689</v>
      </c>
      <c r="C895" s="3" t="s">
        <v>2690</v>
      </c>
      <c r="D895" s="3" t="s">
        <v>50</v>
      </c>
    </row>
    <row r="896" spans="1:4" x14ac:dyDescent="0.3">
      <c r="A896" s="3" t="s">
        <v>2691</v>
      </c>
      <c r="B896" s="3" t="s">
        <v>2692</v>
      </c>
      <c r="C896" s="3" t="s">
        <v>2693</v>
      </c>
      <c r="D896" s="3" t="s">
        <v>50</v>
      </c>
    </row>
    <row r="897" spans="1:4" x14ac:dyDescent="0.3">
      <c r="A897" s="3" t="s">
        <v>2694</v>
      </c>
      <c r="B897" s="3" t="s">
        <v>2695</v>
      </c>
      <c r="C897" s="3" t="s">
        <v>2696</v>
      </c>
      <c r="D897" s="3" t="s">
        <v>50</v>
      </c>
    </row>
    <row r="898" spans="1:4" x14ac:dyDescent="0.3">
      <c r="A898" s="3" t="s">
        <v>2697</v>
      </c>
      <c r="B898" s="3" t="s">
        <v>2698</v>
      </c>
      <c r="C898" s="3" t="s">
        <v>2699</v>
      </c>
      <c r="D898" s="3" t="s">
        <v>50</v>
      </c>
    </row>
    <row r="899" spans="1:4" x14ac:dyDescent="0.3">
      <c r="A899" s="3" t="s">
        <v>2700</v>
      </c>
      <c r="B899" s="3" t="s">
        <v>2701</v>
      </c>
      <c r="C899" s="3" t="s">
        <v>2702</v>
      </c>
      <c r="D899" s="3" t="s">
        <v>50</v>
      </c>
    </row>
    <row r="900" spans="1:4" x14ac:dyDescent="0.3">
      <c r="A900" s="3" t="s">
        <v>2703</v>
      </c>
      <c r="B900" s="3" t="s">
        <v>2704</v>
      </c>
      <c r="C900" s="3" t="s">
        <v>2705</v>
      </c>
      <c r="D900" s="3" t="s">
        <v>50</v>
      </c>
    </row>
    <row r="901" spans="1:4" x14ac:dyDescent="0.3">
      <c r="A901" s="3" t="s">
        <v>2706</v>
      </c>
      <c r="B901" s="3" t="s">
        <v>2706</v>
      </c>
      <c r="C901" s="3" t="s">
        <v>2707</v>
      </c>
      <c r="D901" s="3" t="s">
        <v>50</v>
      </c>
    </row>
    <row r="902" spans="1:4" x14ac:dyDescent="0.3">
      <c r="A902" s="3" t="s">
        <v>2708</v>
      </c>
      <c r="B902" s="3" t="s">
        <v>2708</v>
      </c>
      <c r="C902" s="3" t="s">
        <v>2707</v>
      </c>
      <c r="D902" s="3" t="s">
        <v>50</v>
      </c>
    </row>
    <row r="903" spans="1:4" x14ac:dyDescent="0.3">
      <c r="A903" s="3" t="s">
        <v>2709</v>
      </c>
      <c r="B903" s="3" t="s">
        <v>2709</v>
      </c>
      <c r="C903" s="3" t="s">
        <v>2710</v>
      </c>
      <c r="D903" s="3" t="s">
        <v>50</v>
      </c>
    </row>
    <row r="904" spans="1:4" x14ac:dyDescent="0.3">
      <c r="A904" s="3" t="s">
        <v>2711</v>
      </c>
      <c r="B904" s="3" t="s">
        <v>2712</v>
      </c>
      <c r="C904" s="3" t="s">
        <v>2713</v>
      </c>
      <c r="D904" s="3" t="s">
        <v>50</v>
      </c>
    </row>
    <row r="905" spans="1:4" x14ac:dyDescent="0.3">
      <c r="A905" s="3" t="s">
        <v>2714</v>
      </c>
      <c r="B905" s="3" t="s">
        <v>2715</v>
      </c>
      <c r="C905" s="3" t="s">
        <v>2716</v>
      </c>
      <c r="D905" s="3" t="s">
        <v>50</v>
      </c>
    </row>
    <row r="906" spans="1:4" x14ac:dyDescent="0.3">
      <c r="A906" s="3" t="s">
        <v>2717</v>
      </c>
      <c r="B906" s="3" t="s">
        <v>2718</v>
      </c>
      <c r="C906" s="3" t="s">
        <v>2719</v>
      </c>
      <c r="D906" s="3" t="s">
        <v>50</v>
      </c>
    </row>
    <row r="907" spans="1:4" x14ac:dyDescent="0.3">
      <c r="A907" s="3" t="s">
        <v>2720</v>
      </c>
      <c r="B907" s="3" t="s">
        <v>2721</v>
      </c>
      <c r="C907" s="3" t="s">
        <v>2722</v>
      </c>
      <c r="D907" s="3" t="s">
        <v>50</v>
      </c>
    </row>
    <row r="908" spans="1:4" x14ac:dyDescent="0.3">
      <c r="A908" s="3" t="s">
        <v>2723</v>
      </c>
      <c r="B908" s="3" t="s">
        <v>2723</v>
      </c>
      <c r="C908" s="3" t="s">
        <v>2724</v>
      </c>
      <c r="D908" s="3" t="s">
        <v>50</v>
      </c>
    </row>
    <row r="909" spans="1:4" x14ac:dyDescent="0.3">
      <c r="A909" s="3" t="s">
        <v>2725</v>
      </c>
      <c r="B909" s="3" t="s">
        <v>2726</v>
      </c>
      <c r="C909" s="3" t="s">
        <v>2727</v>
      </c>
      <c r="D909" s="3" t="s">
        <v>50</v>
      </c>
    </row>
    <row r="910" spans="1:4" x14ac:dyDescent="0.3">
      <c r="A910" s="3" t="s">
        <v>2728</v>
      </c>
      <c r="B910" s="3" t="s">
        <v>2729</v>
      </c>
      <c r="C910" s="3" t="s">
        <v>2730</v>
      </c>
      <c r="D910" s="3" t="s">
        <v>50</v>
      </c>
    </row>
    <row r="911" spans="1:4" x14ac:dyDescent="0.3">
      <c r="A911" s="3" t="s">
        <v>2731</v>
      </c>
      <c r="B911" s="3" t="s">
        <v>2732</v>
      </c>
      <c r="C911" s="3" t="s">
        <v>2733</v>
      </c>
      <c r="D911" s="3" t="s">
        <v>50</v>
      </c>
    </row>
    <row r="912" spans="1:4" x14ac:dyDescent="0.3">
      <c r="A912" s="3" t="s">
        <v>2734</v>
      </c>
      <c r="B912" s="3" t="s">
        <v>2735</v>
      </c>
      <c r="C912" s="3" t="s">
        <v>2736</v>
      </c>
      <c r="D912" s="3" t="s">
        <v>50</v>
      </c>
    </row>
    <row r="913" spans="1:4" x14ac:dyDescent="0.3">
      <c r="A913" s="3" t="s">
        <v>2737</v>
      </c>
      <c r="B913" s="3" t="s">
        <v>2738</v>
      </c>
      <c r="C913" s="3" t="s">
        <v>2739</v>
      </c>
      <c r="D913" s="3" t="s">
        <v>50</v>
      </c>
    </row>
    <row r="914" spans="1:4" x14ac:dyDescent="0.3">
      <c r="A914" s="3" t="s">
        <v>2740</v>
      </c>
      <c r="B914" s="3" t="s">
        <v>2741</v>
      </c>
      <c r="C914" s="3" t="s">
        <v>2742</v>
      </c>
      <c r="D914" s="3" t="s">
        <v>50</v>
      </c>
    </row>
    <row r="915" spans="1:4" x14ac:dyDescent="0.3">
      <c r="A915" s="3" t="s">
        <v>2743</v>
      </c>
      <c r="B915" s="3" t="s">
        <v>2744</v>
      </c>
      <c r="C915" s="3" t="s">
        <v>2745</v>
      </c>
      <c r="D915" s="3" t="s">
        <v>50</v>
      </c>
    </row>
    <row r="916" spans="1:4" x14ac:dyDescent="0.3">
      <c r="A916" s="3" t="s">
        <v>2746</v>
      </c>
      <c r="B916" s="3" t="s">
        <v>2747</v>
      </c>
      <c r="C916" s="3" t="s">
        <v>2748</v>
      </c>
      <c r="D916" s="3" t="s">
        <v>50</v>
      </c>
    </row>
    <row r="917" spans="1:4" x14ac:dyDescent="0.3">
      <c r="A917" s="3" t="s">
        <v>2749</v>
      </c>
      <c r="B917" s="3" t="s">
        <v>2750</v>
      </c>
      <c r="C917" s="3" t="s">
        <v>2751</v>
      </c>
      <c r="D917" s="3" t="s">
        <v>50</v>
      </c>
    </row>
    <row r="918" spans="1:4" x14ac:dyDescent="0.3">
      <c r="A918" s="3" t="s">
        <v>2752</v>
      </c>
      <c r="B918" s="3" t="s">
        <v>2753</v>
      </c>
      <c r="C918" s="3" t="s">
        <v>2754</v>
      </c>
      <c r="D918" s="3" t="s">
        <v>50</v>
      </c>
    </row>
    <row r="919" spans="1:4" x14ac:dyDescent="0.3">
      <c r="A919" s="3" t="s">
        <v>2755</v>
      </c>
      <c r="B919" s="3" t="s">
        <v>2756</v>
      </c>
      <c r="C919" s="3" t="s">
        <v>2757</v>
      </c>
      <c r="D919" s="3" t="s">
        <v>50</v>
      </c>
    </row>
    <row r="920" spans="1:4" x14ac:dyDescent="0.3">
      <c r="A920" s="3" t="s">
        <v>2758</v>
      </c>
      <c r="B920" s="3" t="s">
        <v>2759</v>
      </c>
      <c r="C920" s="3" t="s">
        <v>2760</v>
      </c>
      <c r="D920" s="3" t="s">
        <v>50</v>
      </c>
    </row>
    <row r="921" spans="1:4" x14ac:dyDescent="0.3">
      <c r="A921" s="3" t="s">
        <v>2761</v>
      </c>
      <c r="B921" s="3" t="s">
        <v>2761</v>
      </c>
      <c r="C921" s="3" t="s">
        <v>2762</v>
      </c>
      <c r="D921" s="3" t="s">
        <v>50</v>
      </c>
    </row>
    <row r="922" spans="1:4" x14ac:dyDescent="0.3">
      <c r="A922" s="3" t="s">
        <v>2763</v>
      </c>
      <c r="B922" s="3" t="s">
        <v>2764</v>
      </c>
      <c r="C922" s="3" t="s">
        <v>2765</v>
      </c>
      <c r="D922" s="3" t="s">
        <v>50</v>
      </c>
    </row>
    <row r="923" spans="1:4" x14ac:dyDescent="0.3">
      <c r="A923" s="3" t="s">
        <v>2766</v>
      </c>
      <c r="B923" s="3" t="s">
        <v>2767</v>
      </c>
      <c r="C923" s="3" t="s">
        <v>2768</v>
      </c>
      <c r="D923" s="3" t="s">
        <v>50</v>
      </c>
    </row>
    <row r="924" spans="1:4" x14ac:dyDescent="0.3">
      <c r="A924" s="3" t="s">
        <v>2769</v>
      </c>
      <c r="B924" s="3" t="s">
        <v>2770</v>
      </c>
      <c r="C924" s="3" t="s">
        <v>2771</v>
      </c>
      <c r="D924" s="3" t="s">
        <v>50</v>
      </c>
    </row>
    <row r="925" spans="1:4" x14ac:dyDescent="0.3">
      <c r="A925" s="3" t="s">
        <v>2772</v>
      </c>
      <c r="B925" s="3" t="s">
        <v>2773</v>
      </c>
      <c r="C925" s="3" t="s">
        <v>2774</v>
      </c>
      <c r="D925" s="3" t="s">
        <v>50</v>
      </c>
    </row>
    <row r="926" spans="1:4" x14ac:dyDescent="0.3">
      <c r="A926" s="3" t="s">
        <v>2775</v>
      </c>
      <c r="B926" s="3" t="s">
        <v>2776</v>
      </c>
      <c r="C926" s="3" t="s">
        <v>2777</v>
      </c>
      <c r="D926" s="3" t="s">
        <v>50</v>
      </c>
    </row>
    <row r="927" spans="1:4" x14ac:dyDescent="0.3">
      <c r="A927" s="3" t="s">
        <v>2778</v>
      </c>
      <c r="B927" s="3" t="s">
        <v>2779</v>
      </c>
      <c r="C927" s="3" t="s">
        <v>2780</v>
      </c>
      <c r="D927" s="3" t="s">
        <v>50</v>
      </c>
    </row>
    <row r="928" spans="1:4" x14ac:dyDescent="0.3">
      <c r="A928" s="3" t="s">
        <v>2781</v>
      </c>
      <c r="B928" s="3" t="s">
        <v>2782</v>
      </c>
      <c r="C928" s="3" t="s">
        <v>2783</v>
      </c>
      <c r="D928" s="3" t="s">
        <v>50</v>
      </c>
    </row>
    <row r="929" spans="1:4" x14ac:dyDescent="0.3">
      <c r="A929" s="3" t="s">
        <v>2784</v>
      </c>
      <c r="B929" s="3" t="s">
        <v>2785</v>
      </c>
      <c r="C929" s="3" t="s">
        <v>2786</v>
      </c>
      <c r="D929" s="3" t="s">
        <v>50</v>
      </c>
    </row>
    <row r="930" spans="1:4" x14ac:dyDescent="0.3">
      <c r="A930" s="3" t="s">
        <v>2787</v>
      </c>
      <c r="B930" s="3" t="s">
        <v>2788</v>
      </c>
      <c r="C930" s="3" t="s">
        <v>2789</v>
      </c>
      <c r="D930" s="3" t="s">
        <v>50</v>
      </c>
    </row>
    <row r="931" spans="1:4" x14ac:dyDescent="0.3">
      <c r="A931" s="3" t="s">
        <v>2790</v>
      </c>
      <c r="B931" s="3" t="s">
        <v>2791</v>
      </c>
      <c r="C931" s="3" t="s">
        <v>2792</v>
      </c>
      <c r="D931" s="3" t="s">
        <v>50</v>
      </c>
    </row>
    <row r="932" spans="1:4" x14ac:dyDescent="0.3">
      <c r="A932" s="3" t="s">
        <v>2793</v>
      </c>
      <c r="B932" s="3" t="s">
        <v>2793</v>
      </c>
      <c r="C932" s="3" t="s">
        <v>2794</v>
      </c>
      <c r="D932" s="3" t="s">
        <v>50</v>
      </c>
    </row>
    <row r="933" spans="1:4" x14ac:dyDescent="0.3">
      <c r="A933" s="3" t="s">
        <v>2795</v>
      </c>
      <c r="B933" s="3" t="s">
        <v>2795</v>
      </c>
      <c r="C933" s="3" t="s">
        <v>2794</v>
      </c>
      <c r="D933" s="3" t="s">
        <v>50</v>
      </c>
    </row>
    <row r="934" spans="1:4" x14ac:dyDescent="0.3">
      <c r="A934" s="3" t="s">
        <v>2796</v>
      </c>
      <c r="B934" s="3" t="s">
        <v>2797</v>
      </c>
      <c r="C934" s="3" t="s">
        <v>2798</v>
      </c>
      <c r="D934" s="3" t="s">
        <v>50</v>
      </c>
    </row>
    <row r="935" spans="1:4" x14ac:dyDescent="0.3">
      <c r="A935" s="3" t="s">
        <v>2799</v>
      </c>
      <c r="B935" s="3" t="s">
        <v>2800</v>
      </c>
      <c r="C935" s="3" t="s">
        <v>2801</v>
      </c>
      <c r="D935" s="3" t="s">
        <v>50</v>
      </c>
    </row>
    <row r="936" spans="1:4" x14ac:dyDescent="0.3">
      <c r="A936" s="3" t="s">
        <v>2802</v>
      </c>
      <c r="B936" s="3" t="s">
        <v>2803</v>
      </c>
      <c r="C936" s="3" t="s">
        <v>2804</v>
      </c>
      <c r="D936" s="3" t="s">
        <v>50</v>
      </c>
    </row>
    <row r="937" spans="1:4" x14ac:dyDescent="0.3">
      <c r="A937" s="3" t="s">
        <v>2805</v>
      </c>
      <c r="B937" s="3" t="s">
        <v>2806</v>
      </c>
      <c r="C937" s="3" t="s">
        <v>2807</v>
      </c>
      <c r="D937" s="3" t="s">
        <v>50</v>
      </c>
    </row>
    <row r="938" spans="1:4" x14ac:dyDescent="0.3">
      <c r="A938" s="3" t="s">
        <v>2808</v>
      </c>
      <c r="B938" s="3" t="s">
        <v>2809</v>
      </c>
      <c r="C938" s="3" t="s">
        <v>2810</v>
      </c>
      <c r="D938" s="3" t="s">
        <v>50</v>
      </c>
    </row>
    <row r="939" spans="1:4" x14ac:dyDescent="0.3">
      <c r="A939" s="3" t="s">
        <v>2811</v>
      </c>
      <c r="B939" s="3" t="s">
        <v>2812</v>
      </c>
      <c r="C939" s="3" t="s">
        <v>2813</v>
      </c>
      <c r="D939" s="3" t="s">
        <v>50</v>
      </c>
    </row>
    <row r="940" spans="1:4" x14ac:dyDescent="0.3">
      <c r="A940" s="3" t="s">
        <v>2814</v>
      </c>
      <c r="B940" s="3" t="s">
        <v>2814</v>
      </c>
      <c r="C940" s="3" t="s">
        <v>2815</v>
      </c>
      <c r="D940" s="3" t="s">
        <v>50</v>
      </c>
    </row>
    <row r="941" spans="1:4" x14ac:dyDescent="0.3">
      <c r="A941" s="3" t="s">
        <v>2816</v>
      </c>
      <c r="B941" s="3" t="s">
        <v>2816</v>
      </c>
      <c r="C941" s="3" t="s">
        <v>2817</v>
      </c>
      <c r="D941" s="3" t="s">
        <v>50</v>
      </c>
    </row>
    <row r="942" spans="1:4" x14ac:dyDescent="0.3">
      <c r="A942" s="3" t="s">
        <v>2818</v>
      </c>
      <c r="B942" s="3" t="s">
        <v>2819</v>
      </c>
      <c r="C942" s="3" t="s">
        <v>2820</v>
      </c>
      <c r="D942" s="3" t="s">
        <v>50</v>
      </c>
    </row>
    <row r="943" spans="1:4" x14ac:dyDescent="0.3">
      <c r="A943" s="3" t="s">
        <v>2821</v>
      </c>
      <c r="B943" s="3" t="s">
        <v>2822</v>
      </c>
      <c r="C943" s="3" t="s">
        <v>2823</v>
      </c>
      <c r="D943" s="3" t="s">
        <v>50</v>
      </c>
    </row>
    <row r="944" spans="1:4" x14ac:dyDescent="0.3">
      <c r="A944" s="3" t="s">
        <v>2824</v>
      </c>
      <c r="B944" s="3" t="s">
        <v>2825</v>
      </c>
      <c r="C944" s="3" t="s">
        <v>2826</v>
      </c>
      <c r="D944" s="3" t="s">
        <v>50</v>
      </c>
    </row>
    <row r="945" spans="1:4" x14ac:dyDescent="0.3">
      <c r="A945" s="3" t="s">
        <v>2827</v>
      </c>
      <c r="B945" s="3" t="s">
        <v>2828</v>
      </c>
      <c r="C945" s="3" t="s">
        <v>2829</v>
      </c>
      <c r="D945" s="3" t="s">
        <v>50</v>
      </c>
    </row>
    <row r="946" spans="1:4" x14ac:dyDescent="0.3">
      <c r="A946" s="3" t="s">
        <v>2830</v>
      </c>
      <c r="B946" s="3" t="s">
        <v>2831</v>
      </c>
      <c r="C946" s="3" t="s">
        <v>2832</v>
      </c>
      <c r="D946" s="3" t="s">
        <v>50</v>
      </c>
    </row>
    <row r="947" spans="1:4" x14ac:dyDescent="0.3">
      <c r="A947" s="3" t="s">
        <v>2833</v>
      </c>
      <c r="B947" s="3" t="s">
        <v>2834</v>
      </c>
      <c r="C947" s="3" t="s">
        <v>2835</v>
      </c>
      <c r="D947" s="3" t="s">
        <v>50</v>
      </c>
    </row>
    <row r="948" spans="1:4" x14ac:dyDescent="0.3">
      <c r="A948" s="3" t="s">
        <v>2836</v>
      </c>
      <c r="B948" s="3" t="s">
        <v>2837</v>
      </c>
      <c r="C948" s="3" t="s">
        <v>2838</v>
      </c>
      <c r="D948" s="3" t="s">
        <v>50</v>
      </c>
    </row>
    <row r="949" spans="1:4" x14ac:dyDescent="0.3">
      <c r="A949" s="3" t="s">
        <v>2839</v>
      </c>
      <c r="B949" s="3" t="s">
        <v>2840</v>
      </c>
      <c r="C949" s="3" t="s">
        <v>2841</v>
      </c>
      <c r="D949" s="3" t="s">
        <v>50</v>
      </c>
    </row>
    <row r="950" spans="1:4" x14ac:dyDescent="0.3">
      <c r="A950" s="3" t="s">
        <v>2842</v>
      </c>
      <c r="B950" s="3" t="s">
        <v>2843</v>
      </c>
      <c r="C950" s="3" t="s">
        <v>2844</v>
      </c>
      <c r="D950" s="3" t="s">
        <v>50</v>
      </c>
    </row>
    <row r="951" spans="1:4" x14ac:dyDescent="0.3">
      <c r="A951" s="3" t="s">
        <v>2845</v>
      </c>
      <c r="B951" s="3" t="s">
        <v>2845</v>
      </c>
      <c r="C951" s="3" t="s">
        <v>2846</v>
      </c>
      <c r="D951" s="3" t="s">
        <v>50</v>
      </c>
    </row>
    <row r="952" spans="1:4" x14ac:dyDescent="0.3">
      <c r="A952" s="3" t="s">
        <v>2847</v>
      </c>
      <c r="B952" s="3" t="s">
        <v>2848</v>
      </c>
      <c r="C952" s="3" t="s">
        <v>2849</v>
      </c>
      <c r="D952" s="3" t="s">
        <v>50</v>
      </c>
    </row>
    <row r="953" spans="1:4" x14ac:dyDescent="0.3">
      <c r="A953" s="3" t="s">
        <v>2850</v>
      </c>
      <c r="B953" s="3" t="s">
        <v>2851</v>
      </c>
      <c r="C953" s="3" t="s">
        <v>2852</v>
      </c>
      <c r="D953" s="3" t="s">
        <v>50</v>
      </c>
    </row>
    <row r="954" spans="1:4" x14ac:dyDescent="0.3">
      <c r="A954" s="3" t="s">
        <v>2853</v>
      </c>
      <c r="B954" s="3" t="s">
        <v>2854</v>
      </c>
      <c r="C954" s="3" t="s">
        <v>2855</v>
      </c>
      <c r="D954" s="3" t="s">
        <v>50</v>
      </c>
    </row>
    <row r="955" spans="1:4" x14ac:dyDescent="0.3">
      <c r="A955" s="3" t="s">
        <v>2856</v>
      </c>
      <c r="B955" s="3" t="s">
        <v>2857</v>
      </c>
      <c r="C955" s="3" t="s">
        <v>2858</v>
      </c>
      <c r="D955" s="3" t="s">
        <v>50</v>
      </c>
    </row>
    <row r="956" spans="1:4" x14ac:dyDescent="0.3">
      <c r="A956" s="3" t="s">
        <v>2859</v>
      </c>
      <c r="B956" s="3" t="s">
        <v>2860</v>
      </c>
      <c r="C956" s="3" t="s">
        <v>2861</v>
      </c>
      <c r="D956" s="3" t="s">
        <v>50</v>
      </c>
    </row>
    <row r="957" spans="1:4" x14ac:dyDescent="0.3">
      <c r="A957" s="3" t="s">
        <v>2862</v>
      </c>
      <c r="B957" s="3" t="s">
        <v>2863</v>
      </c>
      <c r="C957" s="3" t="s">
        <v>2864</v>
      </c>
      <c r="D957" s="3" t="s">
        <v>50</v>
      </c>
    </row>
    <row r="958" spans="1:4" x14ac:dyDescent="0.3">
      <c r="A958" s="3" t="s">
        <v>2865</v>
      </c>
      <c r="B958" s="3" t="s">
        <v>2866</v>
      </c>
      <c r="C958" s="3" t="s">
        <v>2867</v>
      </c>
      <c r="D958" s="3" t="s">
        <v>50</v>
      </c>
    </row>
    <row r="959" spans="1:4" x14ac:dyDescent="0.3">
      <c r="A959" s="3" t="s">
        <v>2868</v>
      </c>
      <c r="B959" s="3" t="s">
        <v>2869</v>
      </c>
      <c r="C959" s="3" t="s">
        <v>2870</v>
      </c>
      <c r="D959" s="3" t="s">
        <v>50</v>
      </c>
    </row>
    <row r="960" spans="1:4" x14ac:dyDescent="0.3">
      <c r="A960" s="3" t="s">
        <v>2871</v>
      </c>
      <c r="B960" s="3" t="s">
        <v>2871</v>
      </c>
      <c r="C960" s="3" t="s">
        <v>2872</v>
      </c>
      <c r="D960" s="3" t="s">
        <v>50</v>
      </c>
    </row>
    <row r="961" spans="1:4" x14ac:dyDescent="0.3">
      <c r="A961" s="3" t="s">
        <v>2873</v>
      </c>
      <c r="B961" s="3" t="s">
        <v>2873</v>
      </c>
      <c r="C961" s="3" t="s">
        <v>2872</v>
      </c>
      <c r="D961" s="3" t="s">
        <v>50</v>
      </c>
    </row>
    <row r="962" spans="1:4" x14ac:dyDescent="0.3">
      <c r="A962" s="3" t="s">
        <v>2874</v>
      </c>
      <c r="B962" s="3" t="s">
        <v>2874</v>
      </c>
      <c r="C962" s="3" t="s">
        <v>2872</v>
      </c>
      <c r="D962" s="3" t="s">
        <v>50</v>
      </c>
    </row>
    <row r="963" spans="1:4" x14ac:dyDescent="0.3">
      <c r="A963" s="3" t="s">
        <v>2875</v>
      </c>
      <c r="B963" s="3" t="s">
        <v>2876</v>
      </c>
      <c r="C963" s="3" t="s">
        <v>2877</v>
      </c>
      <c r="D963" s="3" t="s">
        <v>50</v>
      </c>
    </row>
    <row r="964" spans="1:4" x14ac:dyDescent="0.3">
      <c r="A964" s="3" t="s">
        <v>2878</v>
      </c>
      <c r="B964" s="3" t="s">
        <v>2879</v>
      </c>
      <c r="C964" s="3" t="s">
        <v>2880</v>
      </c>
      <c r="D964" s="3" t="s">
        <v>50</v>
      </c>
    </row>
    <row r="965" spans="1:4" x14ac:dyDescent="0.3">
      <c r="A965" s="3" t="s">
        <v>2881</v>
      </c>
      <c r="B965" s="3" t="s">
        <v>2882</v>
      </c>
      <c r="C965" s="3" t="s">
        <v>2883</v>
      </c>
      <c r="D965" s="3" t="s">
        <v>50</v>
      </c>
    </row>
    <row r="966" spans="1:4" x14ac:dyDescent="0.3">
      <c r="A966" s="3" t="s">
        <v>2884</v>
      </c>
      <c r="B966" s="3" t="s">
        <v>2885</v>
      </c>
      <c r="C966" s="3" t="s">
        <v>2886</v>
      </c>
      <c r="D966" s="3" t="s">
        <v>50</v>
      </c>
    </row>
    <row r="967" spans="1:4" x14ac:dyDescent="0.3">
      <c r="A967" s="3" t="s">
        <v>2887</v>
      </c>
      <c r="B967" s="3" t="s">
        <v>2888</v>
      </c>
      <c r="C967" s="3" t="s">
        <v>2889</v>
      </c>
      <c r="D967" s="3" t="s">
        <v>50</v>
      </c>
    </row>
    <row r="968" spans="1:4" x14ac:dyDescent="0.3">
      <c r="A968" s="3" t="s">
        <v>2890</v>
      </c>
      <c r="B968" s="3" t="s">
        <v>2891</v>
      </c>
      <c r="C968" s="3" t="s">
        <v>2892</v>
      </c>
      <c r="D968" s="3" t="s">
        <v>50</v>
      </c>
    </row>
    <row r="969" spans="1:4" x14ac:dyDescent="0.3">
      <c r="A969" s="3" t="s">
        <v>2893</v>
      </c>
      <c r="B969" s="3" t="s">
        <v>2894</v>
      </c>
      <c r="C969" s="3" t="s">
        <v>2895</v>
      </c>
      <c r="D969" s="3" t="s">
        <v>50</v>
      </c>
    </row>
    <row r="970" spans="1:4" x14ac:dyDescent="0.3">
      <c r="A970" s="3" t="s">
        <v>2896</v>
      </c>
      <c r="B970" s="3" t="s">
        <v>2897</v>
      </c>
      <c r="C970" s="3" t="s">
        <v>2898</v>
      </c>
      <c r="D970" s="3" t="s">
        <v>50</v>
      </c>
    </row>
    <row r="971" spans="1:4" x14ac:dyDescent="0.3">
      <c r="A971" s="3" t="s">
        <v>2899</v>
      </c>
      <c r="B971" s="3" t="s">
        <v>2900</v>
      </c>
      <c r="C971" s="3" t="s">
        <v>2901</v>
      </c>
      <c r="D971" s="3" t="s">
        <v>50</v>
      </c>
    </row>
    <row r="972" spans="1:4" x14ac:dyDescent="0.3">
      <c r="A972" s="3" t="s">
        <v>2902</v>
      </c>
      <c r="B972" s="3" t="s">
        <v>2903</v>
      </c>
      <c r="C972" s="3" t="s">
        <v>2904</v>
      </c>
      <c r="D972" s="3" t="s">
        <v>50</v>
      </c>
    </row>
    <row r="973" spans="1:4" x14ac:dyDescent="0.3">
      <c r="A973" s="3" t="s">
        <v>2905</v>
      </c>
      <c r="B973" s="3" t="s">
        <v>2905</v>
      </c>
      <c r="C973" s="3" t="s">
        <v>2906</v>
      </c>
      <c r="D973" s="3" t="s">
        <v>50</v>
      </c>
    </row>
    <row r="974" spans="1:4" x14ac:dyDescent="0.3">
      <c r="A974" s="3" t="s">
        <v>2907</v>
      </c>
      <c r="B974" s="3" t="s">
        <v>2907</v>
      </c>
      <c r="C974" s="3" t="s">
        <v>2908</v>
      </c>
      <c r="D974" s="3" t="s">
        <v>50</v>
      </c>
    </row>
    <row r="975" spans="1:4" x14ac:dyDescent="0.3">
      <c r="A975" s="3" t="s">
        <v>2909</v>
      </c>
      <c r="B975" s="3" t="s">
        <v>2910</v>
      </c>
      <c r="C975" s="3" t="s">
        <v>2911</v>
      </c>
      <c r="D975" s="3" t="s">
        <v>50</v>
      </c>
    </row>
    <row r="976" spans="1:4" x14ac:dyDescent="0.3">
      <c r="A976" s="3" t="s">
        <v>2912</v>
      </c>
      <c r="B976" s="3" t="s">
        <v>2913</v>
      </c>
      <c r="C976" s="3" t="s">
        <v>2914</v>
      </c>
      <c r="D976" s="3" t="s">
        <v>50</v>
      </c>
    </row>
    <row r="977" spans="1:4" x14ac:dyDescent="0.3">
      <c r="A977" s="3" t="s">
        <v>2915</v>
      </c>
      <c r="B977" s="3" t="s">
        <v>2916</v>
      </c>
      <c r="C977" s="3" t="s">
        <v>2917</v>
      </c>
      <c r="D977" s="3" t="s">
        <v>50</v>
      </c>
    </row>
    <row r="978" spans="1:4" x14ac:dyDescent="0.3">
      <c r="A978" s="3" t="s">
        <v>2918</v>
      </c>
      <c r="B978" s="3" t="s">
        <v>2919</v>
      </c>
      <c r="C978" s="3" t="s">
        <v>2920</v>
      </c>
      <c r="D978" s="3" t="s">
        <v>50</v>
      </c>
    </row>
    <row r="979" spans="1:4" x14ac:dyDescent="0.3">
      <c r="A979" s="3" t="s">
        <v>2921</v>
      </c>
      <c r="B979" s="3" t="s">
        <v>2922</v>
      </c>
      <c r="C979" s="3" t="s">
        <v>2923</v>
      </c>
      <c r="D979" s="3" t="s">
        <v>50</v>
      </c>
    </row>
    <row r="980" spans="1:4" x14ac:dyDescent="0.3">
      <c r="A980" s="3" t="s">
        <v>2924</v>
      </c>
      <c r="B980" s="3" t="s">
        <v>2924</v>
      </c>
      <c r="C980" s="3" t="s">
        <v>2925</v>
      </c>
      <c r="D980" s="3" t="s">
        <v>50</v>
      </c>
    </row>
    <row r="981" spans="1:4" x14ac:dyDescent="0.3">
      <c r="A981" s="3" t="s">
        <v>2926</v>
      </c>
      <c r="B981" s="3" t="s">
        <v>2927</v>
      </c>
      <c r="C981" s="3" t="s">
        <v>2928</v>
      </c>
      <c r="D981" s="3" t="s">
        <v>50</v>
      </c>
    </row>
    <row r="982" spans="1:4" x14ac:dyDescent="0.3">
      <c r="A982" s="3" t="s">
        <v>2929</v>
      </c>
      <c r="B982" s="3" t="s">
        <v>2930</v>
      </c>
      <c r="C982" s="3" t="s">
        <v>2931</v>
      </c>
      <c r="D982" s="3" t="s">
        <v>50</v>
      </c>
    </row>
    <row r="983" spans="1:4" x14ac:dyDescent="0.3">
      <c r="A983" s="3" t="s">
        <v>2932</v>
      </c>
      <c r="B983" s="3" t="s">
        <v>2933</v>
      </c>
      <c r="C983" s="3" t="s">
        <v>2934</v>
      </c>
      <c r="D983" s="3" t="s">
        <v>50</v>
      </c>
    </row>
    <row r="984" spans="1:4" x14ac:dyDescent="0.3">
      <c r="A984" s="3" t="s">
        <v>2935</v>
      </c>
      <c r="B984" s="3" t="s">
        <v>2936</v>
      </c>
      <c r="C984" s="3" t="s">
        <v>2937</v>
      </c>
      <c r="D984" s="3" t="s">
        <v>50</v>
      </c>
    </row>
    <row r="985" spans="1:4" x14ac:dyDescent="0.3">
      <c r="A985" s="3" t="s">
        <v>2938</v>
      </c>
      <c r="B985" s="3" t="s">
        <v>2939</v>
      </c>
      <c r="C985" s="3" t="s">
        <v>2940</v>
      </c>
      <c r="D985" s="3" t="s">
        <v>50</v>
      </c>
    </row>
    <row r="986" spans="1:4" x14ac:dyDescent="0.3">
      <c r="A986" s="3" t="s">
        <v>2941</v>
      </c>
      <c r="B986" s="3" t="s">
        <v>2942</v>
      </c>
      <c r="C986" s="3" t="s">
        <v>2943</v>
      </c>
      <c r="D986" s="3" t="s">
        <v>50</v>
      </c>
    </row>
    <row r="987" spans="1:4" x14ac:dyDescent="0.3">
      <c r="A987" s="3" t="s">
        <v>2944</v>
      </c>
      <c r="B987" s="3" t="s">
        <v>2945</v>
      </c>
      <c r="C987" s="3" t="s">
        <v>2946</v>
      </c>
      <c r="D987" s="3" t="s">
        <v>50</v>
      </c>
    </row>
    <row r="988" spans="1:4" x14ac:dyDescent="0.3">
      <c r="A988" s="3" t="s">
        <v>2947</v>
      </c>
      <c r="B988" s="3" t="s">
        <v>2948</v>
      </c>
      <c r="C988" s="3" t="s">
        <v>2949</v>
      </c>
      <c r="D988" s="3" t="s">
        <v>50</v>
      </c>
    </row>
    <row r="989" spans="1:4" x14ac:dyDescent="0.3">
      <c r="A989" s="3" t="s">
        <v>2950</v>
      </c>
      <c r="B989" s="3" t="s">
        <v>2951</v>
      </c>
      <c r="C989" s="3" t="s">
        <v>2952</v>
      </c>
      <c r="D989" s="3" t="s">
        <v>50</v>
      </c>
    </row>
    <row r="990" spans="1:4" x14ac:dyDescent="0.3">
      <c r="A990" s="3" t="s">
        <v>2953</v>
      </c>
      <c r="B990" s="3" t="s">
        <v>2954</v>
      </c>
      <c r="C990" s="3" t="s">
        <v>2955</v>
      </c>
      <c r="D990" s="3" t="s">
        <v>50</v>
      </c>
    </row>
    <row r="991" spans="1:4" x14ac:dyDescent="0.3">
      <c r="A991" s="3" t="s">
        <v>2956</v>
      </c>
      <c r="B991" s="3" t="s">
        <v>2956</v>
      </c>
      <c r="C991" s="3" t="s">
        <v>2957</v>
      </c>
      <c r="D991" s="3" t="s">
        <v>50</v>
      </c>
    </row>
    <row r="992" spans="1:4" x14ac:dyDescent="0.3">
      <c r="A992" s="3" t="s">
        <v>2958</v>
      </c>
      <c r="B992" s="3" t="s">
        <v>2959</v>
      </c>
      <c r="C992" s="3" t="s">
        <v>2960</v>
      </c>
      <c r="D992" s="3" t="s">
        <v>50</v>
      </c>
    </row>
    <row r="993" spans="1:4" x14ac:dyDescent="0.3">
      <c r="A993" s="3" t="s">
        <v>2961</v>
      </c>
      <c r="B993" s="3" t="s">
        <v>2962</v>
      </c>
      <c r="C993" s="3" t="s">
        <v>2963</v>
      </c>
      <c r="D993" s="3" t="s">
        <v>50</v>
      </c>
    </row>
    <row r="994" spans="1:4" x14ac:dyDescent="0.3">
      <c r="A994" s="3" t="s">
        <v>2964</v>
      </c>
      <c r="B994" s="3" t="s">
        <v>2965</v>
      </c>
      <c r="C994" s="3" t="s">
        <v>2966</v>
      </c>
      <c r="D994" s="3" t="s">
        <v>50</v>
      </c>
    </row>
    <row r="995" spans="1:4" x14ac:dyDescent="0.3">
      <c r="A995" s="3" t="s">
        <v>2967</v>
      </c>
      <c r="B995" s="3" t="s">
        <v>2968</v>
      </c>
      <c r="C995" s="3" t="s">
        <v>2969</v>
      </c>
      <c r="D995" s="3" t="s">
        <v>50</v>
      </c>
    </row>
    <row r="996" spans="1:4" x14ac:dyDescent="0.3">
      <c r="A996" s="3" t="s">
        <v>2970</v>
      </c>
      <c r="B996" s="3" t="s">
        <v>2971</v>
      </c>
      <c r="C996" s="3" t="s">
        <v>2972</v>
      </c>
      <c r="D996" s="3" t="s">
        <v>50</v>
      </c>
    </row>
    <row r="997" spans="1:4" x14ac:dyDescent="0.3">
      <c r="A997" s="3" t="s">
        <v>2973</v>
      </c>
      <c r="B997" s="3" t="s">
        <v>2974</v>
      </c>
      <c r="C997" s="3" t="s">
        <v>2975</v>
      </c>
      <c r="D997" s="3" t="s">
        <v>50</v>
      </c>
    </row>
    <row r="998" spans="1:4" x14ac:dyDescent="0.3">
      <c r="A998" s="3" t="s">
        <v>2976</v>
      </c>
      <c r="B998" s="3" t="s">
        <v>2977</v>
      </c>
      <c r="C998" s="3" t="s">
        <v>2978</v>
      </c>
      <c r="D998" s="3" t="s">
        <v>50</v>
      </c>
    </row>
    <row r="999" spans="1:4" x14ac:dyDescent="0.3">
      <c r="A999" s="3" t="s">
        <v>2979</v>
      </c>
      <c r="B999" s="3" t="s">
        <v>2980</v>
      </c>
      <c r="C999" s="3" t="s">
        <v>2981</v>
      </c>
      <c r="D999" s="3" t="s">
        <v>50</v>
      </c>
    </row>
    <row r="1000" spans="1:4" x14ac:dyDescent="0.3">
      <c r="A1000" s="3" t="s">
        <v>2982</v>
      </c>
      <c r="B1000" s="3" t="s">
        <v>2983</v>
      </c>
      <c r="C1000" s="3" t="s">
        <v>2984</v>
      </c>
      <c r="D1000" s="3" t="s">
        <v>50</v>
      </c>
    </row>
    <row r="1001" spans="1:4" x14ac:dyDescent="0.3">
      <c r="A1001" s="3" t="s">
        <v>2985</v>
      </c>
      <c r="B1001" s="3" t="s">
        <v>2986</v>
      </c>
      <c r="C1001" s="3" t="s">
        <v>2987</v>
      </c>
      <c r="D1001" s="3" t="s">
        <v>50</v>
      </c>
    </row>
    <row r="1002" spans="1:4" x14ac:dyDescent="0.3">
      <c r="A1002" s="3" t="s">
        <v>2988</v>
      </c>
      <c r="B1002" s="3" t="s">
        <v>2989</v>
      </c>
      <c r="C1002" s="3" t="s">
        <v>2990</v>
      </c>
      <c r="D1002" s="3" t="s">
        <v>50</v>
      </c>
    </row>
    <row r="1003" spans="1:4" x14ac:dyDescent="0.3">
      <c r="A1003" s="3" t="s">
        <v>2991</v>
      </c>
      <c r="B1003" s="3" t="s">
        <v>2992</v>
      </c>
      <c r="C1003" s="3" t="s">
        <v>2993</v>
      </c>
      <c r="D1003" s="3" t="s">
        <v>50</v>
      </c>
    </row>
    <row r="1004" spans="1:4" x14ac:dyDescent="0.3">
      <c r="A1004" s="3" t="s">
        <v>2994</v>
      </c>
      <c r="B1004" s="3" t="s">
        <v>2995</v>
      </c>
      <c r="C1004" s="3" t="s">
        <v>2996</v>
      </c>
      <c r="D1004" s="3" t="s">
        <v>50</v>
      </c>
    </row>
    <row r="1005" spans="1:4" x14ac:dyDescent="0.3">
      <c r="A1005" s="3" t="s">
        <v>2997</v>
      </c>
      <c r="B1005" s="3" t="s">
        <v>2998</v>
      </c>
      <c r="C1005" s="3" t="s">
        <v>2999</v>
      </c>
      <c r="D1005" s="3" t="s">
        <v>50</v>
      </c>
    </row>
    <row r="1006" spans="1:4" x14ac:dyDescent="0.3">
      <c r="A1006" s="3" t="s">
        <v>3000</v>
      </c>
      <c r="B1006" s="3" t="s">
        <v>3001</v>
      </c>
      <c r="C1006" s="3" t="s">
        <v>3002</v>
      </c>
      <c r="D1006" s="3" t="s">
        <v>50</v>
      </c>
    </row>
    <row r="1007" spans="1:4" x14ac:dyDescent="0.3">
      <c r="A1007" s="3" t="s">
        <v>3003</v>
      </c>
      <c r="B1007" s="3" t="s">
        <v>3003</v>
      </c>
      <c r="C1007" s="3" t="s">
        <v>3004</v>
      </c>
      <c r="D1007" s="3" t="s">
        <v>50</v>
      </c>
    </row>
    <row r="1008" spans="1:4" x14ac:dyDescent="0.3">
      <c r="A1008" s="3" t="s">
        <v>3005</v>
      </c>
      <c r="B1008" s="3" t="s">
        <v>3005</v>
      </c>
      <c r="C1008" s="3" t="s">
        <v>3004</v>
      </c>
      <c r="D1008" s="3" t="s">
        <v>50</v>
      </c>
    </row>
    <row r="1009" spans="1:4" x14ac:dyDescent="0.3">
      <c r="A1009" s="3" t="s">
        <v>3006</v>
      </c>
      <c r="B1009" s="3" t="s">
        <v>3007</v>
      </c>
      <c r="C1009" s="3" t="s">
        <v>3008</v>
      </c>
      <c r="D1009" s="3" t="s">
        <v>50</v>
      </c>
    </row>
    <row r="1010" spans="1:4" x14ac:dyDescent="0.3">
      <c r="A1010" s="3" t="s">
        <v>3009</v>
      </c>
      <c r="B1010" s="3" t="s">
        <v>3010</v>
      </c>
      <c r="C1010" s="3" t="s">
        <v>3011</v>
      </c>
      <c r="D1010" s="3" t="s">
        <v>50</v>
      </c>
    </row>
    <row r="1011" spans="1:4" x14ac:dyDescent="0.3">
      <c r="A1011" s="3" t="s">
        <v>3012</v>
      </c>
      <c r="B1011" s="3" t="s">
        <v>3013</v>
      </c>
      <c r="C1011" s="3" t="s">
        <v>3014</v>
      </c>
      <c r="D1011" s="3" t="s">
        <v>50</v>
      </c>
    </row>
    <row r="1012" spans="1:4" x14ac:dyDescent="0.3">
      <c r="A1012" s="3" t="s">
        <v>3015</v>
      </c>
      <c r="B1012" s="3" t="s">
        <v>3016</v>
      </c>
      <c r="C1012" s="3" t="s">
        <v>3017</v>
      </c>
      <c r="D1012" s="3" t="s">
        <v>50</v>
      </c>
    </row>
    <row r="1013" spans="1:4" x14ac:dyDescent="0.3">
      <c r="A1013" s="3" t="s">
        <v>3018</v>
      </c>
      <c r="B1013" s="3" t="s">
        <v>3019</v>
      </c>
      <c r="C1013" s="3" t="s">
        <v>3020</v>
      </c>
      <c r="D1013" s="3" t="s">
        <v>50</v>
      </c>
    </row>
    <row r="1014" spans="1:4" x14ac:dyDescent="0.3">
      <c r="A1014" s="3" t="s">
        <v>3021</v>
      </c>
      <c r="B1014" s="3" t="s">
        <v>3021</v>
      </c>
      <c r="C1014" s="3" t="s">
        <v>3022</v>
      </c>
      <c r="D1014" s="3" t="s">
        <v>50</v>
      </c>
    </row>
    <row r="1015" spans="1:4" x14ac:dyDescent="0.3">
      <c r="A1015" s="3" t="s">
        <v>3023</v>
      </c>
      <c r="B1015" s="3" t="s">
        <v>3023</v>
      </c>
      <c r="C1015" s="3" t="s">
        <v>3022</v>
      </c>
      <c r="D1015" s="3" t="s">
        <v>50</v>
      </c>
    </row>
    <row r="1016" spans="1:4" x14ac:dyDescent="0.3">
      <c r="A1016" s="3" t="s">
        <v>3024</v>
      </c>
      <c r="B1016" s="3" t="s">
        <v>3025</v>
      </c>
      <c r="C1016" s="3" t="s">
        <v>3026</v>
      </c>
      <c r="D1016" s="3" t="s">
        <v>50</v>
      </c>
    </row>
    <row r="1017" spans="1:4" x14ac:dyDescent="0.3">
      <c r="A1017" s="3" t="s">
        <v>3027</v>
      </c>
      <c r="B1017" s="3" t="s">
        <v>3028</v>
      </c>
      <c r="C1017" s="3" t="s">
        <v>3029</v>
      </c>
      <c r="D1017" s="3" t="s">
        <v>50</v>
      </c>
    </row>
    <row r="1018" spans="1:4" x14ac:dyDescent="0.3">
      <c r="A1018" s="3" t="s">
        <v>3030</v>
      </c>
      <c r="B1018" s="3" t="s">
        <v>3030</v>
      </c>
      <c r="C1018" s="3" t="s">
        <v>3031</v>
      </c>
      <c r="D1018" s="3" t="s">
        <v>50</v>
      </c>
    </row>
    <row r="1019" spans="1:4" x14ac:dyDescent="0.3">
      <c r="A1019" s="3" t="s">
        <v>3032</v>
      </c>
      <c r="B1019" s="3" t="s">
        <v>3033</v>
      </c>
      <c r="C1019" s="3" t="s">
        <v>3034</v>
      </c>
      <c r="D1019" s="3" t="s">
        <v>50</v>
      </c>
    </row>
    <row r="1020" spans="1:4" x14ac:dyDescent="0.3">
      <c r="A1020" s="3" t="s">
        <v>3035</v>
      </c>
      <c r="B1020" s="3" t="s">
        <v>3036</v>
      </c>
      <c r="C1020" s="3" t="s">
        <v>3037</v>
      </c>
      <c r="D1020" s="3" t="s">
        <v>50</v>
      </c>
    </row>
    <row r="1021" spans="1:4" x14ac:dyDescent="0.3">
      <c r="A1021" s="3" t="s">
        <v>3038</v>
      </c>
      <c r="B1021" s="3" t="s">
        <v>3039</v>
      </c>
      <c r="C1021" s="3" t="s">
        <v>3040</v>
      </c>
      <c r="D1021" s="3" t="s">
        <v>50</v>
      </c>
    </row>
    <row r="1022" spans="1:4" x14ac:dyDescent="0.3">
      <c r="A1022" s="3" t="s">
        <v>3041</v>
      </c>
      <c r="B1022" s="3" t="s">
        <v>3042</v>
      </c>
      <c r="C1022" s="3" t="s">
        <v>3043</v>
      </c>
      <c r="D1022" s="3" t="s">
        <v>50</v>
      </c>
    </row>
    <row r="1023" spans="1:4" x14ac:dyDescent="0.3">
      <c r="A1023" s="3" t="s">
        <v>3044</v>
      </c>
      <c r="B1023" s="3" t="s">
        <v>3045</v>
      </c>
      <c r="C1023" s="3" t="s">
        <v>3046</v>
      </c>
      <c r="D1023" s="3" t="s">
        <v>50</v>
      </c>
    </row>
    <row r="1024" spans="1:4" x14ac:dyDescent="0.3">
      <c r="A1024" s="3" t="s">
        <v>3047</v>
      </c>
      <c r="B1024" s="3" t="s">
        <v>3048</v>
      </c>
      <c r="C1024" s="3" t="s">
        <v>3049</v>
      </c>
      <c r="D1024" s="3" t="s">
        <v>50</v>
      </c>
    </row>
    <row r="1025" spans="1:4" x14ac:dyDescent="0.3">
      <c r="A1025" s="3" t="s">
        <v>3050</v>
      </c>
      <c r="B1025" s="3" t="s">
        <v>3051</v>
      </c>
      <c r="C1025" s="3" t="s">
        <v>3052</v>
      </c>
      <c r="D1025" s="3" t="s">
        <v>50</v>
      </c>
    </row>
    <row r="1026" spans="1:4" x14ac:dyDescent="0.3">
      <c r="A1026" s="3" t="s">
        <v>3053</v>
      </c>
      <c r="B1026" s="3" t="s">
        <v>3054</v>
      </c>
      <c r="C1026" s="3" t="s">
        <v>3055</v>
      </c>
      <c r="D1026" s="3" t="s">
        <v>50</v>
      </c>
    </row>
    <row r="1027" spans="1:4" x14ac:dyDescent="0.3">
      <c r="A1027" s="3" t="s">
        <v>3056</v>
      </c>
      <c r="B1027" s="3" t="s">
        <v>3057</v>
      </c>
      <c r="C1027" s="3" t="s">
        <v>3058</v>
      </c>
      <c r="D1027" s="3" t="s">
        <v>50</v>
      </c>
    </row>
    <row r="1028" spans="1:4" x14ac:dyDescent="0.3">
      <c r="A1028" s="3" t="s">
        <v>3059</v>
      </c>
      <c r="B1028" s="3" t="s">
        <v>3059</v>
      </c>
      <c r="C1028" s="3" t="s">
        <v>3060</v>
      </c>
      <c r="D1028" s="3" t="s">
        <v>50</v>
      </c>
    </row>
    <row r="1029" spans="1:4" x14ac:dyDescent="0.3">
      <c r="A1029" s="3" t="s">
        <v>3061</v>
      </c>
      <c r="B1029" s="3" t="s">
        <v>3061</v>
      </c>
      <c r="C1029" s="3" t="s">
        <v>3060</v>
      </c>
      <c r="D1029" s="3" t="s">
        <v>50</v>
      </c>
    </row>
    <row r="1030" spans="1:4" x14ac:dyDescent="0.3">
      <c r="A1030" s="3" t="s">
        <v>3062</v>
      </c>
      <c r="B1030" s="3" t="s">
        <v>3062</v>
      </c>
      <c r="C1030" s="3" t="s">
        <v>3063</v>
      </c>
      <c r="D1030" s="3" t="s">
        <v>50</v>
      </c>
    </row>
    <row r="1031" spans="1:4" x14ac:dyDescent="0.3">
      <c r="A1031" s="3" t="s">
        <v>3064</v>
      </c>
      <c r="B1031" s="3" t="s">
        <v>3065</v>
      </c>
      <c r="C1031" s="3" t="s">
        <v>3066</v>
      </c>
      <c r="D1031" s="3" t="s">
        <v>50</v>
      </c>
    </row>
    <row r="1032" spans="1:4" x14ac:dyDescent="0.3">
      <c r="A1032" s="3" t="s">
        <v>3067</v>
      </c>
      <c r="B1032" s="3" t="s">
        <v>3068</v>
      </c>
      <c r="C1032" s="3" t="s">
        <v>3069</v>
      </c>
      <c r="D1032" s="3" t="s">
        <v>50</v>
      </c>
    </row>
    <row r="1033" spans="1:4" x14ac:dyDescent="0.3">
      <c r="A1033" s="3" t="s">
        <v>3070</v>
      </c>
      <c r="B1033" s="3" t="s">
        <v>3071</v>
      </c>
      <c r="C1033" s="3" t="s">
        <v>3072</v>
      </c>
      <c r="D1033" s="3" t="s">
        <v>50</v>
      </c>
    </row>
    <row r="1034" spans="1:4" x14ac:dyDescent="0.3">
      <c r="A1034" s="3" t="s">
        <v>3073</v>
      </c>
      <c r="B1034" s="3" t="s">
        <v>3074</v>
      </c>
      <c r="C1034" s="3" t="s">
        <v>3075</v>
      </c>
      <c r="D1034" s="3" t="s">
        <v>50</v>
      </c>
    </row>
    <row r="1035" spans="1:4" x14ac:dyDescent="0.3">
      <c r="A1035" s="3" t="s">
        <v>3076</v>
      </c>
      <c r="B1035" s="3" t="s">
        <v>3077</v>
      </c>
      <c r="C1035" s="3" t="s">
        <v>3078</v>
      </c>
      <c r="D1035" s="3" t="s">
        <v>50</v>
      </c>
    </row>
    <row r="1036" spans="1:4" x14ac:dyDescent="0.3">
      <c r="A1036" s="3" t="s">
        <v>3079</v>
      </c>
      <c r="B1036" s="3" t="s">
        <v>3080</v>
      </c>
      <c r="C1036" s="3" t="s">
        <v>3081</v>
      </c>
      <c r="D1036" s="3" t="s">
        <v>50</v>
      </c>
    </row>
    <row r="1037" spans="1:4" x14ac:dyDescent="0.3">
      <c r="A1037" s="3" t="s">
        <v>3082</v>
      </c>
      <c r="B1037" s="3" t="s">
        <v>3083</v>
      </c>
      <c r="C1037" s="3" t="s">
        <v>3084</v>
      </c>
      <c r="D1037" s="3" t="s">
        <v>50</v>
      </c>
    </row>
    <row r="1038" spans="1:4" x14ac:dyDescent="0.3">
      <c r="A1038" s="3" t="s">
        <v>3085</v>
      </c>
      <c r="B1038" s="3" t="s">
        <v>3086</v>
      </c>
      <c r="C1038" s="3" t="s">
        <v>3087</v>
      </c>
      <c r="D1038" s="3" t="s">
        <v>50</v>
      </c>
    </row>
    <row r="1039" spans="1:4" x14ac:dyDescent="0.3">
      <c r="A1039" s="3" t="s">
        <v>3088</v>
      </c>
      <c r="B1039" s="3" t="s">
        <v>3089</v>
      </c>
      <c r="C1039" s="3" t="s">
        <v>3090</v>
      </c>
      <c r="D1039" s="3" t="s">
        <v>50</v>
      </c>
    </row>
    <row r="1040" spans="1:4" x14ac:dyDescent="0.3">
      <c r="A1040" s="3" t="s">
        <v>3091</v>
      </c>
      <c r="B1040" s="3" t="s">
        <v>3092</v>
      </c>
      <c r="C1040" s="3" t="s">
        <v>3093</v>
      </c>
      <c r="D1040" s="3" t="s">
        <v>50</v>
      </c>
    </row>
    <row r="1041" spans="1:4" x14ac:dyDescent="0.3">
      <c r="A1041" s="3" t="s">
        <v>3094</v>
      </c>
      <c r="B1041" s="3" t="s">
        <v>3095</v>
      </c>
      <c r="C1041" s="3" t="s">
        <v>3096</v>
      </c>
      <c r="D1041" s="3" t="s">
        <v>50</v>
      </c>
    </row>
    <row r="1042" spans="1:4" x14ac:dyDescent="0.3">
      <c r="A1042" s="3" t="s">
        <v>3097</v>
      </c>
      <c r="B1042" s="3" t="s">
        <v>3098</v>
      </c>
      <c r="C1042" s="3" t="s">
        <v>3099</v>
      </c>
      <c r="D1042" s="3" t="s">
        <v>50</v>
      </c>
    </row>
    <row r="1043" spans="1:4" x14ac:dyDescent="0.3">
      <c r="A1043" s="3" t="s">
        <v>3100</v>
      </c>
      <c r="B1043" s="3" t="s">
        <v>3101</v>
      </c>
      <c r="C1043" s="3" t="s">
        <v>3102</v>
      </c>
      <c r="D1043" s="3" t="s">
        <v>50</v>
      </c>
    </row>
    <row r="1044" spans="1:4" x14ac:dyDescent="0.3">
      <c r="A1044" s="3" t="s">
        <v>3103</v>
      </c>
      <c r="B1044" s="3" t="s">
        <v>3104</v>
      </c>
      <c r="C1044" s="3" t="s">
        <v>3105</v>
      </c>
      <c r="D1044" s="3" t="s">
        <v>50</v>
      </c>
    </row>
    <row r="1045" spans="1:4" x14ac:dyDescent="0.3">
      <c r="A1045" s="3" t="s">
        <v>3106</v>
      </c>
      <c r="B1045" s="3" t="s">
        <v>3107</v>
      </c>
      <c r="C1045" s="3" t="s">
        <v>3108</v>
      </c>
      <c r="D1045" s="3" t="s">
        <v>50</v>
      </c>
    </row>
    <row r="1046" spans="1:4" x14ac:dyDescent="0.3">
      <c r="A1046" s="3" t="s">
        <v>3109</v>
      </c>
      <c r="B1046" s="3" t="s">
        <v>3109</v>
      </c>
      <c r="C1046" s="3" t="s">
        <v>3110</v>
      </c>
      <c r="D1046" s="3" t="s">
        <v>50</v>
      </c>
    </row>
    <row r="1047" spans="1:4" x14ac:dyDescent="0.3">
      <c r="A1047" s="3" t="s">
        <v>3111</v>
      </c>
      <c r="B1047" s="3" t="s">
        <v>3112</v>
      </c>
      <c r="C1047" s="3" t="s">
        <v>3113</v>
      </c>
      <c r="D1047" s="3" t="s">
        <v>50</v>
      </c>
    </row>
    <row r="1048" spans="1:4" x14ac:dyDescent="0.3">
      <c r="A1048" s="3" t="s">
        <v>3114</v>
      </c>
      <c r="B1048" s="3" t="s">
        <v>3115</v>
      </c>
      <c r="C1048" s="3" t="s">
        <v>3116</v>
      </c>
      <c r="D1048" s="3" t="s">
        <v>50</v>
      </c>
    </row>
    <row r="1049" spans="1:4" x14ac:dyDescent="0.3">
      <c r="A1049" s="3" t="s">
        <v>3117</v>
      </c>
      <c r="B1049" s="3" t="s">
        <v>3118</v>
      </c>
      <c r="C1049" s="3" t="s">
        <v>3119</v>
      </c>
      <c r="D1049" s="3" t="s">
        <v>50</v>
      </c>
    </row>
    <row r="1050" spans="1:4" x14ac:dyDescent="0.3">
      <c r="A1050" s="3" t="s">
        <v>3120</v>
      </c>
      <c r="B1050" s="3" t="s">
        <v>3121</v>
      </c>
      <c r="C1050" s="3" t="s">
        <v>3122</v>
      </c>
      <c r="D1050" s="3" t="s">
        <v>50</v>
      </c>
    </row>
    <row r="1051" spans="1:4" x14ac:dyDescent="0.3">
      <c r="A1051" s="3" t="s">
        <v>3123</v>
      </c>
      <c r="B1051" s="3" t="s">
        <v>3124</v>
      </c>
      <c r="C1051" s="3" t="s">
        <v>3125</v>
      </c>
      <c r="D1051" s="3" t="s">
        <v>50</v>
      </c>
    </row>
    <row r="1052" spans="1:4" x14ac:dyDescent="0.3">
      <c r="A1052" s="3" t="s">
        <v>3126</v>
      </c>
      <c r="B1052" s="3" t="s">
        <v>3127</v>
      </c>
      <c r="C1052" s="3" t="s">
        <v>3128</v>
      </c>
      <c r="D1052" s="3" t="s">
        <v>50</v>
      </c>
    </row>
    <row r="1053" spans="1:4" x14ac:dyDescent="0.3">
      <c r="A1053" s="3" t="s">
        <v>3129</v>
      </c>
      <c r="B1053" s="3" t="s">
        <v>3130</v>
      </c>
      <c r="C1053" s="3" t="s">
        <v>3131</v>
      </c>
      <c r="D1053" s="3" t="s">
        <v>50</v>
      </c>
    </row>
    <row r="1054" spans="1:4" x14ac:dyDescent="0.3">
      <c r="A1054" s="3" t="s">
        <v>3132</v>
      </c>
      <c r="B1054" s="3" t="s">
        <v>3133</v>
      </c>
      <c r="C1054" s="3" t="s">
        <v>3134</v>
      </c>
      <c r="D1054" s="3" t="s">
        <v>50</v>
      </c>
    </row>
    <row r="1055" spans="1:4" x14ac:dyDescent="0.3">
      <c r="A1055" s="3" t="s">
        <v>3135</v>
      </c>
      <c r="B1055" s="3" t="s">
        <v>3136</v>
      </c>
      <c r="C1055" s="3" t="s">
        <v>3137</v>
      </c>
      <c r="D1055" s="3" t="s">
        <v>50</v>
      </c>
    </row>
    <row r="1056" spans="1:4" x14ac:dyDescent="0.3">
      <c r="A1056" s="3" t="s">
        <v>3138</v>
      </c>
      <c r="B1056" s="3" t="s">
        <v>3139</v>
      </c>
      <c r="C1056" s="3" t="s">
        <v>3140</v>
      </c>
      <c r="D1056" s="3" t="s">
        <v>50</v>
      </c>
    </row>
    <row r="1057" spans="1:4" x14ac:dyDescent="0.3">
      <c r="A1057" s="3" t="s">
        <v>3141</v>
      </c>
      <c r="B1057" s="3" t="s">
        <v>3142</v>
      </c>
      <c r="C1057" s="3" t="s">
        <v>3143</v>
      </c>
      <c r="D1057" s="3" t="s">
        <v>50</v>
      </c>
    </row>
    <row r="1058" spans="1:4" x14ac:dyDescent="0.3">
      <c r="A1058" s="3" t="s">
        <v>3144</v>
      </c>
      <c r="B1058" s="3" t="s">
        <v>3145</v>
      </c>
      <c r="C1058" s="3" t="s">
        <v>3146</v>
      </c>
      <c r="D1058" s="3" t="s">
        <v>50</v>
      </c>
    </row>
    <row r="1059" spans="1:4" x14ac:dyDescent="0.3">
      <c r="A1059" s="3" t="s">
        <v>3147</v>
      </c>
      <c r="B1059" s="3" t="s">
        <v>3148</v>
      </c>
      <c r="C1059" s="3" t="s">
        <v>3149</v>
      </c>
      <c r="D1059" s="3" t="s">
        <v>50</v>
      </c>
    </row>
    <row r="1060" spans="1:4" x14ac:dyDescent="0.3">
      <c r="A1060" s="3" t="s">
        <v>3150</v>
      </c>
      <c r="B1060" s="3" t="s">
        <v>3151</v>
      </c>
      <c r="C1060" s="3" t="s">
        <v>3152</v>
      </c>
      <c r="D1060" s="3" t="s">
        <v>50</v>
      </c>
    </row>
    <row r="1061" spans="1:4" x14ac:dyDescent="0.3">
      <c r="A1061" s="3" t="s">
        <v>3153</v>
      </c>
      <c r="B1061" s="3" t="s">
        <v>3154</v>
      </c>
      <c r="C1061" s="3" t="s">
        <v>3155</v>
      </c>
      <c r="D1061" s="3" t="s">
        <v>50</v>
      </c>
    </row>
    <row r="1062" spans="1:4" x14ac:dyDescent="0.3">
      <c r="A1062" s="3" t="s">
        <v>3156</v>
      </c>
      <c r="B1062" s="3" t="s">
        <v>3157</v>
      </c>
      <c r="C1062" s="3" t="s">
        <v>3158</v>
      </c>
      <c r="D1062" s="3" t="s">
        <v>50</v>
      </c>
    </row>
    <row r="1063" spans="1:4" x14ac:dyDescent="0.3">
      <c r="A1063" s="3" t="s">
        <v>3159</v>
      </c>
      <c r="B1063" s="3" t="s">
        <v>3160</v>
      </c>
      <c r="C1063" s="3" t="s">
        <v>3161</v>
      </c>
      <c r="D1063" s="3" t="s">
        <v>50</v>
      </c>
    </row>
    <row r="1064" spans="1:4" x14ac:dyDescent="0.3">
      <c r="A1064" s="3" t="s">
        <v>3162</v>
      </c>
      <c r="B1064" s="3" t="s">
        <v>3163</v>
      </c>
      <c r="C1064" s="3" t="s">
        <v>3161</v>
      </c>
      <c r="D1064" s="3" t="s">
        <v>50</v>
      </c>
    </row>
    <row r="1065" spans="1:4" x14ac:dyDescent="0.3">
      <c r="A1065" s="3" t="s">
        <v>3164</v>
      </c>
      <c r="B1065" s="3" t="s">
        <v>3165</v>
      </c>
      <c r="C1065" s="3" t="s">
        <v>3166</v>
      </c>
      <c r="D1065" s="3" t="s">
        <v>50</v>
      </c>
    </row>
    <row r="1066" spans="1:4" x14ac:dyDescent="0.3">
      <c r="A1066" s="3" t="s">
        <v>3167</v>
      </c>
      <c r="B1066" s="3" t="s">
        <v>3168</v>
      </c>
      <c r="C1066" s="3" t="s">
        <v>3169</v>
      </c>
      <c r="D1066" s="3" t="s">
        <v>50</v>
      </c>
    </row>
    <row r="1067" spans="1:4" x14ac:dyDescent="0.3">
      <c r="A1067" s="3" t="s">
        <v>3170</v>
      </c>
      <c r="B1067" s="3" t="s">
        <v>3171</v>
      </c>
      <c r="C1067" s="3" t="s">
        <v>3172</v>
      </c>
      <c r="D1067" s="3" t="s">
        <v>50</v>
      </c>
    </row>
    <row r="1068" spans="1:4" x14ac:dyDescent="0.3">
      <c r="A1068" s="3" t="s">
        <v>3173</v>
      </c>
      <c r="B1068" s="3" t="s">
        <v>3174</v>
      </c>
      <c r="C1068" s="3" t="s">
        <v>3175</v>
      </c>
      <c r="D1068" s="3" t="s">
        <v>50</v>
      </c>
    </row>
    <row r="1069" spans="1:4" x14ac:dyDescent="0.3">
      <c r="A1069" s="3" t="s">
        <v>3176</v>
      </c>
      <c r="B1069" s="3" t="s">
        <v>3177</v>
      </c>
      <c r="C1069" s="3" t="s">
        <v>3178</v>
      </c>
      <c r="D1069" s="3" t="s">
        <v>50</v>
      </c>
    </row>
    <row r="1070" spans="1:4" x14ac:dyDescent="0.3">
      <c r="A1070" s="3" t="s">
        <v>3179</v>
      </c>
      <c r="B1070" s="3" t="s">
        <v>3180</v>
      </c>
      <c r="C1070" s="3" t="s">
        <v>3181</v>
      </c>
      <c r="D1070" s="3" t="s">
        <v>50</v>
      </c>
    </row>
    <row r="1071" spans="1:4" x14ac:dyDescent="0.3">
      <c r="A1071" s="3" t="s">
        <v>3182</v>
      </c>
      <c r="B1071" s="3" t="s">
        <v>3183</v>
      </c>
      <c r="C1071" s="3" t="s">
        <v>3184</v>
      </c>
      <c r="D1071" s="3" t="s">
        <v>50</v>
      </c>
    </row>
    <row r="1072" spans="1:4" x14ac:dyDescent="0.3">
      <c r="A1072" s="3" t="s">
        <v>3185</v>
      </c>
      <c r="B1072" s="3" t="s">
        <v>3186</v>
      </c>
      <c r="C1072" s="3" t="s">
        <v>3187</v>
      </c>
      <c r="D1072" s="3" t="s">
        <v>50</v>
      </c>
    </row>
    <row r="1073" spans="1:4" x14ac:dyDescent="0.3">
      <c r="A1073" s="3" t="s">
        <v>3188</v>
      </c>
      <c r="B1073" s="3" t="s">
        <v>3189</v>
      </c>
      <c r="C1073" s="3" t="s">
        <v>3190</v>
      </c>
      <c r="D1073" s="3" t="s">
        <v>50</v>
      </c>
    </row>
    <row r="1074" spans="1:4" x14ac:dyDescent="0.3">
      <c r="A1074" s="3" t="s">
        <v>3191</v>
      </c>
      <c r="B1074" s="3" t="s">
        <v>3192</v>
      </c>
      <c r="C1074" s="3" t="s">
        <v>3193</v>
      </c>
      <c r="D1074" s="3" t="s">
        <v>50</v>
      </c>
    </row>
    <row r="1075" spans="1:4" x14ac:dyDescent="0.3">
      <c r="A1075" s="3" t="s">
        <v>3194</v>
      </c>
      <c r="B1075" s="3" t="s">
        <v>3195</v>
      </c>
      <c r="C1075" s="3" t="s">
        <v>3196</v>
      </c>
      <c r="D1075" s="3" t="s">
        <v>50</v>
      </c>
    </row>
    <row r="1076" spans="1:4" x14ac:dyDescent="0.3">
      <c r="A1076" s="3" t="s">
        <v>3197</v>
      </c>
      <c r="B1076" s="3" t="s">
        <v>3198</v>
      </c>
      <c r="C1076" s="3" t="s">
        <v>3199</v>
      </c>
      <c r="D1076" s="3" t="s">
        <v>50</v>
      </c>
    </row>
    <row r="1077" spans="1:4" x14ac:dyDescent="0.3">
      <c r="A1077" s="3" t="s">
        <v>3200</v>
      </c>
      <c r="B1077" s="3" t="s">
        <v>3201</v>
      </c>
      <c r="C1077" s="3" t="s">
        <v>3199</v>
      </c>
      <c r="D1077" s="3" t="s">
        <v>50</v>
      </c>
    </row>
    <row r="1078" spans="1:4" x14ac:dyDescent="0.3">
      <c r="A1078" s="3" t="s">
        <v>3202</v>
      </c>
      <c r="B1078" s="3" t="s">
        <v>3203</v>
      </c>
      <c r="C1078" s="3" t="s">
        <v>3204</v>
      </c>
      <c r="D1078" s="3" t="s">
        <v>50</v>
      </c>
    </row>
    <row r="1079" spans="1:4" x14ac:dyDescent="0.3">
      <c r="A1079" s="3" t="s">
        <v>3205</v>
      </c>
      <c r="B1079" s="3" t="s">
        <v>3206</v>
      </c>
      <c r="C1079" s="3" t="s">
        <v>3207</v>
      </c>
      <c r="D1079" s="3" t="s">
        <v>50</v>
      </c>
    </row>
    <row r="1080" spans="1:4" x14ac:dyDescent="0.3">
      <c r="A1080" s="3" t="s">
        <v>3208</v>
      </c>
      <c r="B1080" s="3" t="s">
        <v>3209</v>
      </c>
      <c r="C1080" s="3" t="s">
        <v>3210</v>
      </c>
      <c r="D1080" s="3" t="s">
        <v>50</v>
      </c>
    </row>
    <row r="1081" spans="1:4" x14ac:dyDescent="0.3">
      <c r="A1081" s="3" t="s">
        <v>3211</v>
      </c>
      <c r="B1081" s="3" t="s">
        <v>3212</v>
      </c>
      <c r="C1081" s="3" t="s">
        <v>3213</v>
      </c>
      <c r="D1081" s="3" t="s">
        <v>50</v>
      </c>
    </row>
    <row r="1082" spans="1:4" x14ac:dyDescent="0.3">
      <c r="A1082" s="3" t="s">
        <v>3214</v>
      </c>
      <c r="B1082" s="3" t="s">
        <v>3215</v>
      </c>
      <c r="C1082" s="3" t="s">
        <v>3216</v>
      </c>
      <c r="D1082" s="3" t="s">
        <v>50</v>
      </c>
    </row>
    <row r="1083" spans="1:4" x14ac:dyDescent="0.3">
      <c r="A1083" s="3" t="s">
        <v>3217</v>
      </c>
      <c r="B1083" s="3" t="s">
        <v>3218</v>
      </c>
      <c r="C1083" s="3" t="s">
        <v>3219</v>
      </c>
      <c r="D1083" s="3" t="s">
        <v>50</v>
      </c>
    </row>
    <row r="1084" spans="1:4" x14ac:dyDescent="0.3">
      <c r="A1084" s="3" t="s">
        <v>3220</v>
      </c>
      <c r="B1084" s="3" t="s">
        <v>3221</v>
      </c>
      <c r="C1084" s="3" t="s">
        <v>3219</v>
      </c>
      <c r="D1084" s="3" t="s">
        <v>50</v>
      </c>
    </row>
    <row r="1085" spans="1:4" x14ac:dyDescent="0.3">
      <c r="A1085" s="3" t="s">
        <v>3222</v>
      </c>
      <c r="B1085" s="3" t="s">
        <v>3223</v>
      </c>
      <c r="C1085" s="3" t="s">
        <v>3224</v>
      </c>
      <c r="D1085" s="3" t="s">
        <v>50</v>
      </c>
    </row>
    <row r="1086" spans="1:4" x14ac:dyDescent="0.3">
      <c r="A1086" s="3" t="s">
        <v>3225</v>
      </c>
      <c r="B1086" s="3" t="s">
        <v>3226</v>
      </c>
      <c r="C1086" s="3" t="s">
        <v>3227</v>
      </c>
      <c r="D1086" s="3" t="s">
        <v>50</v>
      </c>
    </row>
    <row r="1087" spans="1:4" x14ac:dyDescent="0.3">
      <c r="A1087" s="3" t="s">
        <v>3228</v>
      </c>
      <c r="B1087" s="3" t="s">
        <v>3229</v>
      </c>
      <c r="C1087" s="3" t="s">
        <v>3230</v>
      </c>
      <c r="D1087" s="3" t="s">
        <v>50</v>
      </c>
    </row>
    <row r="1088" spans="1:4" x14ac:dyDescent="0.3">
      <c r="A1088" s="3" t="s">
        <v>3231</v>
      </c>
      <c r="B1088" s="3" t="s">
        <v>3231</v>
      </c>
      <c r="C1088" s="3" t="s">
        <v>3232</v>
      </c>
      <c r="D1088" s="3" t="s">
        <v>50</v>
      </c>
    </row>
    <row r="1089" spans="1:4" x14ac:dyDescent="0.3">
      <c r="A1089" s="3" t="s">
        <v>3233</v>
      </c>
      <c r="B1089" s="3" t="s">
        <v>3233</v>
      </c>
      <c r="C1089" s="3" t="s">
        <v>3234</v>
      </c>
      <c r="D1089" s="3" t="s">
        <v>50</v>
      </c>
    </row>
    <row r="1090" spans="1:4" x14ac:dyDescent="0.3">
      <c r="A1090" s="3" t="s">
        <v>3235</v>
      </c>
      <c r="B1090" s="3" t="s">
        <v>3236</v>
      </c>
      <c r="C1090" s="3" t="s">
        <v>3237</v>
      </c>
      <c r="D1090" s="3" t="s">
        <v>50</v>
      </c>
    </row>
    <row r="1091" spans="1:4" x14ac:dyDescent="0.3">
      <c r="A1091" s="3" t="s">
        <v>3238</v>
      </c>
      <c r="B1091" s="3" t="s">
        <v>3239</v>
      </c>
      <c r="C1091" s="3" t="s">
        <v>3240</v>
      </c>
      <c r="D1091" s="3" t="s">
        <v>50</v>
      </c>
    </row>
    <row r="1092" spans="1:4" x14ac:dyDescent="0.3">
      <c r="A1092" s="3" t="s">
        <v>3241</v>
      </c>
      <c r="B1092" s="3" t="s">
        <v>3242</v>
      </c>
      <c r="C1092" s="3" t="s">
        <v>3243</v>
      </c>
      <c r="D1092" s="3" t="s">
        <v>50</v>
      </c>
    </row>
    <row r="1093" spans="1:4" x14ac:dyDescent="0.3">
      <c r="A1093" s="3" t="s">
        <v>3244</v>
      </c>
      <c r="B1093" s="3" t="s">
        <v>3245</v>
      </c>
      <c r="C1093" s="3" t="s">
        <v>3246</v>
      </c>
      <c r="D1093" s="3" t="s">
        <v>50</v>
      </c>
    </row>
    <row r="1094" spans="1:4" x14ac:dyDescent="0.3">
      <c r="A1094" s="3" t="s">
        <v>3247</v>
      </c>
      <c r="B1094" s="3" t="s">
        <v>3248</v>
      </c>
      <c r="C1094" s="3" t="s">
        <v>3249</v>
      </c>
      <c r="D1094" s="3" t="s">
        <v>50</v>
      </c>
    </row>
    <row r="1095" spans="1:4" x14ac:dyDescent="0.3">
      <c r="A1095" s="3" t="s">
        <v>3250</v>
      </c>
      <c r="B1095" s="3" t="s">
        <v>3251</v>
      </c>
      <c r="C1095" s="3" t="s">
        <v>3252</v>
      </c>
      <c r="D1095" s="3" t="s">
        <v>50</v>
      </c>
    </row>
    <row r="1096" spans="1:4" x14ac:dyDescent="0.3">
      <c r="A1096" s="3" t="s">
        <v>3253</v>
      </c>
      <c r="B1096" s="3" t="s">
        <v>3254</v>
      </c>
      <c r="C1096" s="3" t="s">
        <v>3255</v>
      </c>
      <c r="D1096" s="3" t="s">
        <v>50</v>
      </c>
    </row>
    <row r="1097" spans="1:4" x14ac:dyDescent="0.3">
      <c r="A1097" s="3" t="s">
        <v>3256</v>
      </c>
      <c r="B1097" s="3" t="s">
        <v>3257</v>
      </c>
      <c r="C1097" s="3" t="s">
        <v>3258</v>
      </c>
      <c r="D1097" s="3" t="s">
        <v>50</v>
      </c>
    </row>
    <row r="1098" spans="1:4" x14ac:dyDescent="0.3">
      <c r="A1098" s="3" t="s">
        <v>3259</v>
      </c>
      <c r="B1098" s="3" t="s">
        <v>3259</v>
      </c>
      <c r="C1098" s="3" t="s">
        <v>3260</v>
      </c>
      <c r="D1098" s="3" t="s">
        <v>50</v>
      </c>
    </row>
    <row r="1099" spans="1:4" x14ac:dyDescent="0.3">
      <c r="A1099" s="3" t="s">
        <v>3261</v>
      </c>
      <c r="B1099" s="3" t="s">
        <v>3262</v>
      </c>
      <c r="C1099" s="3" t="s">
        <v>3263</v>
      </c>
      <c r="D1099" s="3" t="s">
        <v>50</v>
      </c>
    </row>
    <row r="1100" spans="1:4" x14ac:dyDescent="0.3">
      <c r="A1100" s="3" t="s">
        <v>3264</v>
      </c>
      <c r="B1100" s="3" t="s">
        <v>3265</v>
      </c>
      <c r="C1100" s="3" t="s">
        <v>3266</v>
      </c>
      <c r="D1100" s="3" t="s">
        <v>50</v>
      </c>
    </row>
    <row r="1101" spans="1:4" x14ac:dyDescent="0.3">
      <c r="A1101" s="3" t="s">
        <v>3267</v>
      </c>
      <c r="B1101" s="3" t="s">
        <v>3268</v>
      </c>
      <c r="C1101" s="3" t="s">
        <v>3266</v>
      </c>
      <c r="D1101" s="3" t="s">
        <v>50</v>
      </c>
    </row>
    <row r="1102" spans="1:4" x14ac:dyDescent="0.3">
      <c r="A1102" s="3" t="s">
        <v>3269</v>
      </c>
      <c r="B1102" s="3" t="s">
        <v>3270</v>
      </c>
      <c r="C1102" s="3" t="s">
        <v>3266</v>
      </c>
      <c r="D1102" s="3" t="s">
        <v>50</v>
      </c>
    </row>
    <row r="1103" spans="1:4" x14ac:dyDescent="0.3">
      <c r="A1103" s="3" t="s">
        <v>3271</v>
      </c>
      <c r="B1103" s="3" t="s">
        <v>3272</v>
      </c>
      <c r="C1103" s="3" t="s">
        <v>3273</v>
      </c>
      <c r="D1103" s="3" t="s">
        <v>50</v>
      </c>
    </row>
    <row r="1104" spans="1:4" x14ac:dyDescent="0.3">
      <c r="A1104" s="3" t="s">
        <v>3274</v>
      </c>
      <c r="B1104" s="3" t="s">
        <v>3275</v>
      </c>
      <c r="C1104" s="3" t="s">
        <v>3276</v>
      </c>
      <c r="D1104" s="3" t="s">
        <v>50</v>
      </c>
    </row>
    <row r="1105" spans="1:4" x14ac:dyDescent="0.3">
      <c r="A1105" s="3" t="s">
        <v>3277</v>
      </c>
      <c r="B1105" s="3" t="s">
        <v>3278</v>
      </c>
      <c r="C1105" s="3" t="s">
        <v>3279</v>
      </c>
      <c r="D1105" s="3" t="s">
        <v>50</v>
      </c>
    </row>
    <row r="1106" spans="1:4" x14ac:dyDescent="0.3">
      <c r="A1106" s="3" t="s">
        <v>3280</v>
      </c>
      <c r="B1106" s="3" t="s">
        <v>3281</v>
      </c>
      <c r="C1106" s="3" t="s">
        <v>3282</v>
      </c>
      <c r="D1106" s="3" t="s">
        <v>50</v>
      </c>
    </row>
    <row r="1107" spans="1:4" x14ac:dyDescent="0.3">
      <c r="A1107" s="3" t="s">
        <v>3283</v>
      </c>
      <c r="B1107" s="3" t="s">
        <v>3284</v>
      </c>
      <c r="C1107" s="3" t="s">
        <v>3285</v>
      </c>
      <c r="D1107" s="3" t="s">
        <v>50</v>
      </c>
    </row>
    <row r="1108" spans="1:4" x14ac:dyDescent="0.3">
      <c r="A1108" s="3" t="s">
        <v>3286</v>
      </c>
      <c r="B1108" s="3" t="s">
        <v>3287</v>
      </c>
      <c r="C1108" s="3" t="s">
        <v>3288</v>
      </c>
      <c r="D1108" s="3" t="s">
        <v>50</v>
      </c>
    </row>
    <row r="1109" spans="1:4" x14ac:dyDescent="0.3">
      <c r="A1109" s="3" t="s">
        <v>3289</v>
      </c>
      <c r="B1109" s="3" t="s">
        <v>3290</v>
      </c>
      <c r="C1109" s="3" t="s">
        <v>3291</v>
      </c>
      <c r="D1109" s="3" t="s">
        <v>50</v>
      </c>
    </row>
    <row r="1110" spans="1:4" x14ac:dyDescent="0.3">
      <c r="A1110" s="3" t="s">
        <v>3292</v>
      </c>
      <c r="B1110" s="3" t="s">
        <v>3293</v>
      </c>
      <c r="C1110" s="3" t="s">
        <v>3294</v>
      </c>
      <c r="D1110" s="3" t="s">
        <v>50</v>
      </c>
    </row>
    <row r="1111" spans="1:4" x14ac:dyDescent="0.3">
      <c r="A1111" s="3" t="s">
        <v>3295</v>
      </c>
      <c r="B1111" s="3" t="s">
        <v>3296</v>
      </c>
      <c r="C1111" s="3" t="s">
        <v>3297</v>
      </c>
      <c r="D1111" s="3" t="s">
        <v>50</v>
      </c>
    </row>
    <row r="1112" spans="1:4" x14ac:dyDescent="0.3">
      <c r="A1112" s="3" t="s">
        <v>3298</v>
      </c>
      <c r="B1112" s="3" t="s">
        <v>3299</v>
      </c>
      <c r="C1112" s="3" t="s">
        <v>3300</v>
      </c>
      <c r="D1112" s="3" t="s">
        <v>50</v>
      </c>
    </row>
    <row r="1113" spans="1:4" x14ac:dyDescent="0.3">
      <c r="A1113" s="3" t="s">
        <v>3301</v>
      </c>
      <c r="B1113" s="3" t="s">
        <v>3302</v>
      </c>
      <c r="C1113" s="3" t="s">
        <v>3303</v>
      </c>
      <c r="D1113" s="3" t="s">
        <v>50</v>
      </c>
    </row>
    <row r="1114" spans="1:4" x14ac:dyDescent="0.3">
      <c r="A1114" s="3" t="s">
        <v>3304</v>
      </c>
      <c r="B1114" s="3" t="s">
        <v>3305</v>
      </c>
      <c r="C1114" s="3" t="s">
        <v>3306</v>
      </c>
      <c r="D1114" s="3" t="s">
        <v>50</v>
      </c>
    </row>
    <row r="1115" spans="1:4" x14ac:dyDescent="0.3">
      <c r="A1115" s="3" t="s">
        <v>3307</v>
      </c>
      <c r="B1115" s="3" t="s">
        <v>3308</v>
      </c>
      <c r="C1115" s="3" t="s">
        <v>3309</v>
      </c>
      <c r="D1115" s="3" t="s">
        <v>50</v>
      </c>
    </row>
    <row r="1116" spans="1:4" x14ac:dyDescent="0.3">
      <c r="A1116" s="3" t="s">
        <v>3310</v>
      </c>
      <c r="B1116" s="3" t="s">
        <v>3311</v>
      </c>
      <c r="C1116" s="3" t="s">
        <v>3312</v>
      </c>
      <c r="D1116" s="3" t="s">
        <v>50</v>
      </c>
    </row>
    <row r="1117" spans="1:4" x14ac:dyDescent="0.3">
      <c r="A1117" s="3" t="s">
        <v>3313</v>
      </c>
      <c r="B1117" s="3" t="s">
        <v>3314</v>
      </c>
      <c r="C1117" s="3" t="s">
        <v>3315</v>
      </c>
      <c r="D1117" s="3" t="s">
        <v>50</v>
      </c>
    </row>
    <row r="1118" spans="1:4" x14ac:dyDescent="0.3">
      <c r="A1118" s="3" t="s">
        <v>3316</v>
      </c>
      <c r="B1118" s="3" t="s">
        <v>3317</v>
      </c>
      <c r="C1118" s="3" t="s">
        <v>3318</v>
      </c>
      <c r="D1118" s="3" t="s">
        <v>50</v>
      </c>
    </row>
    <row r="1119" spans="1:4" x14ac:dyDescent="0.3">
      <c r="A1119" s="3" t="s">
        <v>3319</v>
      </c>
      <c r="B1119" s="3" t="s">
        <v>3320</v>
      </c>
      <c r="C1119" s="3" t="s">
        <v>3321</v>
      </c>
      <c r="D1119" s="3" t="s">
        <v>50</v>
      </c>
    </row>
    <row r="1120" spans="1:4" x14ac:dyDescent="0.3">
      <c r="A1120" s="3" t="s">
        <v>3322</v>
      </c>
      <c r="B1120" s="3" t="s">
        <v>3323</v>
      </c>
      <c r="C1120" s="3" t="s">
        <v>3324</v>
      </c>
      <c r="D1120" s="3" t="s">
        <v>50</v>
      </c>
    </row>
    <row r="1121" spans="1:4" x14ac:dyDescent="0.3">
      <c r="A1121" s="3" t="s">
        <v>3325</v>
      </c>
      <c r="B1121" s="3" t="s">
        <v>3326</v>
      </c>
      <c r="C1121" s="3" t="s">
        <v>3327</v>
      </c>
      <c r="D1121" s="3" t="s">
        <v>50</v>
      </c>
    </row>
    <row r="1122" spans="1:4" x14ac:dyDescent="0.3">
      <c r="A1122" s="3" t="s">
        <v>3328</v>
      </c>
      <c r="B1122" s="3" t="s">
        <v>3329</v>
      </c>
      <c r="C1122" s="3" t="s">
        <v>3330</v>
      </c>
      <c r="D1122" s="3" t="s">
        <v>50</v>
      </c>
    </row>
    <row r="1123" spans="1:4" x14ac:dyDescent="0.3">
      <c r="A1123" s="3" t="s">
        <v>3331</v>
      </c>
      <c r="B1123" s="3" t="s">
        <v>3332</v>
      </c>
      <c r="C1123" s="3" t="s">
        <v>3333</v>
      </c>
      <c r="D1123" s="3" t="s">
        <v>50</v>
      </c>
    </row>
    <row r="1124" spans="1:4" x14ac:dyDescent="0.3">
      <c r="A1124" s="3" t="s">
        <v>3334</v>
      </c>
      <c r="B1124" s="3" t="s">
        <v>3335</v>
      </c>
      <c r="C1124" s="3" t="s">
        <v>3336</v>
      </c>
      <c r="D1124" s="3" t="s">
        <v>50</v>
      </c>
    </row>
    <row r="1125" spans="1:4" x14ac:dyDescent="0.3">
      <c r="A1125" s="3" t="s">
        <v>3337</v>
      </c>
      <c r="B1125" s="3" t="s">
        <v>3338</v>
      </c>
      <c r="C1125" s="3" t="s">
        <v>3339</v>
      </c>
      <c r="D1125" s="3" t="s">
        <v>50</v>
      </c>
    </row>
    <row r="1126" spans="1:4" x14ac:dyDescent="0.3">
      <c r="A1126" s="3" t="s">
        <v>3340</v>
      </c>
      <c r="B1126" s="3" t="s">
        <v>3341</v>
      </c>
      <c r="C1126" s="3" t="s">
        <v>3342</v>
      </c>
      <c r="D1126" s="3" t="s">
        <v>50</v>
      </c>
    </row>
    <row r="1127" spans="1:4" x14ac:dyDescent="0.3">
      <c r="A1127" s="3" t="s">
        <v>3343</v>
      </c>
      <c r="B1127" s="3" t="s">
        <v>3344</v>
      </c>
      <c r="C1127" s="3" t="s">
        <v>3345</v>
      </c>
      <c r="D1127" s="3" t="s">
        <v>50</v>
      </c>
    </row>
    <row r="1128" spans="1:4" x14ac:dyDescent="0.3">
      <c r="A1128" s="3" t="s">
        <v>3346</v>
      </c>
      <c r="B1128" s="3" t="s">
        <v>3347</v>
      </c>
      <c r="C1128" s="3" t="s">
        <v>3348</v>
      </c>
      <c r="D1128" s="3" t="s">
        <v>50</v>
      </c>
    </row>
    <row r="1129" spans="1:4" x14ac:dyDescent="0.3">
      <c r="A1129" s="3" t="s">
        <v>3349</v>
      </c>
      <c r="B1129" s="3" t="s">
        <v>3350</v>
      </c>
      <c r="C1129" s="3" t="s">
        <v>3351</v>
      </c>
      <c r="D1129" s="3" t="s">
        <v>50</v>
      </c>
    </row>
    <row r="1130" spans="1:4" x14ac:dyDescent="0.3">
      <c r="A1130" s="3" t="s">
        <v>3352</v>
      </c>
      <c r="B1130" s="3" t="s">
        <v>3353</v>
      </c>
      <c r="C1130" s="3" t="s">
        <v>3354</v>
      </c>
      <c r="D1130" s="3" t="s">
        <v>50</v>
      </c>
    </row>
    <row r="1131" spans="1:4" x14ac:dyDescent="0.3">
      <c r="A1131" s="3" t="s">
        <v>3355</v>
      </c>
      <c r="B1131" s="3" t="s">
        <v>3356</v>
      </c>
      <c r="C1131" s="3" t="s">
        <v>3357</v>
      </c>
      <c r="D1131" s="3" t="s">
        <v>50</v>
      </c>
    </row>
    <row r="1132" spans="1:4" x14ac:dyDescent="0.3">
      <c r="A1132" s="3" t="s">
        <v>3358</v>
      </c>
      <c r="B1132" s="3" t="s">
        <v>3359</v>
      </c>
      <c r="C1132" s="3" t="s">
        <v>3360</v>
      </c>
      <c r="D1132" s="3" t="s">
        <v>50</v>
      </c>
    </row>
    <row r="1133" spans="1:4" x14ac:dyDescent="0.3">
      <c r="A1133" s="3" t="s">
        <v>3361</v>
      </c>
      <c r="B1133" s="3" t="s">
        <v>3362</v>
      </c>
      <c r="C1133" s="3" t="s">
        <v>3363</v>
      </c>
      <c r="D1133" s="3" t="s">
        <v>50</v>
      </c>
    </row>
    <row r="1134" spans="1:4" x14ac:dyDescent="0.3">
      <c r="A1134" s="3" t="s">
        <v>3364</v>
      </c>
      <c r="B1134" s="3" t="s">
        <v>3365</v>
      </c>
      <c r="C1134" s="3" t="s">
        <v>3366</v>
      </c>
      <c r="D1134" s="3" t="s">
        <v>50</v>
      </c>
    </row>
    <row r="1135" spans="1:4" x14ac:dyDescent="0.3">
      <c r="A1135" s="3" t="s">
        <v>3367</v>
      </c>
      <c r="B1135" s="3" t="s">
        <v>3368</v>
      </c>
      <c r="C1135" s="3" t="s">
        <v>3369</v>
      </c>
      <c r="D1135" s="3" t="s">
        <v>50</v>
      </c>
    </row>
    <row r="1136" spans="1:4" x14ac:dyDescent="0.3">
      <c r="A1136" s="3" t="s">
        <v>3370</v>
      </c>
      <c r="B1136" s="3" t="s">
        <v>3371</v>
      </c>
      <c r="C1136" s="3" t="s">
        <v>3372</v>
      </c>
      <c r="D1136" s="3" t="s">
        <v>50</v>
      </c>
    </row>
    <row r="1137" spans="1:4" x14ac:dyDescent="0.3">
      <c r="A1137" s="3" t="s">
        <v>3373</v>
      </c>
      <c r="B1137" s="3" t="s">
        <v>3374</v>
      </c>
      <c r="C1137" s="3" t="s">
        <v>3375</v>
      </c>
      <c r="D1137" s="3" t="s">
        <v>50</v>
      </c>
    </row>
    <row r="1138" spans="1:4" x14ac:dyDescent="0.3">
      <c r="A1138" s="3" t="s">
        <v>3376</v>
      </c>
      <c r="B1138" s="3" t="s">
        <v>3377</v>
      </c>
      <c r="C1138" s="3" t="s">
        <v>3378</v>
      </c>
      <c r="D1138" s="3" t="s">
        <v>50</v>
      </c>
    </row>
    <row r="1139" spans="1:4" x14ac:dyDescent="0.3">
      <c r="A1139" s="3" t="s">
        <v>3379</v>
      </c>
      <c r="B1139" s="3" t="s">
        <v>3380</v>
      </c>
      <c r="C1139" s="3" t="s">
        <v>3381</v>
      </c>
      <c r="D1139" s="3" t="s">
        <v>50</v>
      </c>
    </row>
    <row r="1140" spans="1:4" x14ac:dyDescent="0.3">
      <c r="A1140" s="3" t="s">
        <v>3382</v>
      </c>
      <c r="B1140" s="3" t="s">
        <v>3383</v>
      </c>
      <c r="C1140" s="3" t="s">
        <v>3384</v>
      </c>
      <c r="D1140" s="3" t="s">
        <v>50</v>
      </c>
    </row>
    <row r="1141" spans="1:4" x14ac:dyDescent="0.3">
      <c r="A1141" s="3" t="s">
        <v>3385</v>
      </c>
      <c r="B1141" s="3" t="s">
        <v>3386</v>
      </c>
      <c r="C1141" s="3" t="s">
        <v>3387</v>
      </c>
      <c r="D1141" s="3" t="s">
        <v>50</v>
      </c>
    </row>
    <row r="1142" spans="1:4" x14ac:dyDescent="0.3">
      <c r="A1142" s="3" t="s">
        <v>3388</v>
      </c>
      <c r="B1142" s="3" t="s">
        <v>3389</v>
      </c>
      <c r="C1142" s="3" t="s">
        <v>3390</v>
      </c>
      <c r="D1142" s="3" t="s">
        <v>50</v>
      </c>
    </row>
    <row r="1143" spans="1:4" x14ac:dyDescent="0.3">
      <c r="A1143" s="3" t="s">
        <v>3391</v>
      </c>
      <c r="B1143" s="3" t="s">
        <v>3392</v>
      </c>
      <c r="C1143" s="3" t="s">
        <v>3393</v>
      </c>
      <c r="D1143" s="3" t="s">
        <v>50</v>
      </c>
    </row>
    <row r="1144" spans="1:4" x14ac:dyDescent="0.3">
      <c r="A1144" s="3" t="s">
        <v>3394</v>
      </c>
      <c r="B1144" s="3" t="s">
        <v>3395</v>
      </c>
      <c r="C1144" s="3" t="s">
        <v>3396</v>
      </c>
      <c r="D1144" s="3" t="s">
        <v>50</v>
      </c>
    </row>
    <row r="1145" spans="1:4" x14ac:dyDescent="0.3">
      <c r="A1145" s="3" t="s">
        <v>3397</v>
      </c>
      <c r="B1145" s="3" t="s">
        <v>3398</v>
      </c>
      <c r="C1145" s="3" t="s">
        <v>3399</v>
      </c>
      <c r="D1145" s="3" t="s">
        <v>50</v>
      </c>
    </row>
    <row r="1146" spans="1:4" x14ac:dyDescent="0.3">
      <c r="A1146" s="3" t="s">
        <v>3400</v>
      </c>
      <c r="B1146" s="3" t="s">
        <v>3401</v>
      </c>
      <c r="C1146" s="3" t="s">
        <v>3402</v>
      </c>
      <c r="D1146" s="3" t="s">
        <v>50</v>
      </c>
    </row>
    <row r="1147" spans="1:4" x14ac:dyDescent="0.3">
      <c r="A1147" s="3" t="s">
        <v>3403</v>
      </c>
      <c r="B1147" s="3" t="s">
        <v>3404</v>
      </c>
      <c r="C1147" s="3" t="s">
        <v>3405</v>
      </c>
      <c r="D1147" s="3" t="s">
        <v>50</v>
      </c>
    </row>
    <row r="1148" spans="1:4" x14ac:dyDescent="0.3">
      <c r="A1148" s="3" t="s">
        <v>3406</v>
      </c>
      <c r="B1148" s="3" t="s">
        <v>3407</v>
      </c>
      <c r="C1148" s="3" t="s">
        <v>3408</v>
      </c>
      <c r="D1148" s="3" t="s">
        <v>50</v>
      </c>
    </row>
    <row r="1149" spans="1:4" x14ac:dyDescent="0.3">
      <c r="A1149" s="3" t="s">
        <v>3409</v>
      </c>
      <c r="B1149" s="3" t="s">
        <v>3410</v>
      </c>
      <c r="C1149" s="3" t="s">
        <v>3411</v>
      </c>
      <c r="D1149" s="3" t="s">
        <v>50</v>
      </c>
    </row>
    <row r="1150" spans="1:4" x14ac:dyDescent="0.3">
      <c r="A1150" s="3" t="s">
        <v>3412</v>
      </c>
      <c r="B1150" s="3" t="s">
        <v>3413</v>
      </c>
      <c r="C1150" s="3" t="s">
        <v>3414</v>
      </c>
      <c r="D1150" s="3" t="s">
        <v>50</v>
      </c>
    </row>
    <row r="1151" spans="1:4" x14ac:dyDescent="0.3">
      <c r="A1151" s="3" t="s">
        <v>3415</v>
      </c>
      <c r="B1151" s="3" t="s">
        <v>3416</v>
      </c>
      <c r="C1151" s="3" t="s">
        <v>3417</v>
      </c>
      <c r="D1151" s="3" t="s">
        <v>50</v>
      </c>
    </row>
    <row r="1152" spans="1:4" x14ac:dyDescent="0.3">
      <c r="A1152" s="3" t="s">
        <v>3418</v>
      </c>
      <c r="B1152" s="3" t="s">
        <v>3419</v>
      </c>
      <c r="C1152" s="3" t="s">
        <v>3420</v>
      </c>
      <c r="D1152" s="3" t="s">
        <v>50</v>
      </c>
    </row>
    <row r="1153" spans="1:4" x14ac:dyDescent="0.3">
      <c r="A1153" s="3" t="s">
        <v>3421</v>
      </c>
      <c r="B1153" s="3" t="s">
        <v>3422</v>
      </c>
      <c r="C1153" s="3" t="s">
        <v>3423</v>
      </c>
      <c r="D1153" s="3" t="s">
        <v>50</v>
      </c>
    </row>
    <row r="1154" spans="1:4" x14ac:dyDescent="0.3">
      <c r="A1154" s="3" t="s">
        <v>3424</v>
      </c>
      <c r="B1154" s="3" t="s">
        <v>3425</v>
      </c>
      <c r="C1154" s="3" t="s">
        <v>3426</v>
      </c>
      <c r="D1154" s="3" t="s">
        <v>50</v>
      </c>
    </row>
    <row r="1155" spans="1:4" x14ac:dyDescent="0.3">
      <c r="A1155" s="3" t="s">
        <v>3427</v>
      </c>
      <c r="B1155" s="3" t="s">
        <v>3428</v>
      </c>
      <c r="C1155" s="3" t="s">
        <v>3429</v>
      </c>
      <c r="D1155" s="3" t="s">
        <v>50</v>
      </c>
    </row>
    <row r="1156" spans="1:4" x14ac:dyDescent="0.3">
      <c r="A1156" s="3" t="s">
        <v>3430</v>
      </c>
      <c r="B1156" s="3" t="s">
        <v>3431</v>
      </c>
      <c r="C1156" s="3" t="s">
        <v>3429</v>
      </c>
      <c r="D1156" s="3" t="s">
        <v>50</v>
      </c>
    </row>
    <row r="1157" spans="1:4" x14ac:dyDescent="0.3">
      <c r="A1157" s="3" t="s">
        <v>3432</v>
      </c>
      <c r="B1157" s="3" t="s">
        <v>3433</v>
      </c>
      <c r="C1157" s="3" t="s">
        <v>3434</v>
      </c>
      <c r="D1157" s="3" t="s">
        <v>50</v>
      </c>
    </row>
    <row r="1158" spans="1:4" x14ac:dyDescent="0.3">
      <c r="A1158" s="3" t="s">
        <v>3435</v>
      </c>
      <c r="B1158" s="3" t="s">
        <v>3436</v>
      </c>
      <c r="C1158" s="3" t="s">
        <v>3437</v>
      </c>
      <c r="D1158" s="3" t="s">
        <v>50</v>
      </c>
    </row>
    <row r="1159" spans="1:4" x14ac:dyDescent="0.3">
      <c r="A1159" s="3" t="s">
        <v>3438</v>
      </c>
      <c r="B1159" s="3" t="s">
        <v>3439</v>
      </c>
      <c r="C1159" s="3" t="s">
        <v>3440</v>
      </c>
      <c r="D1159" s="3" t="s">
        <v>50</v>
      </c>
    </row>
    <row r="1160" spans="1:4" x14ac:dyDescent="0.3">
      <c r="A1160" s="3" t="s">
        <v>3441</v>
      </c>
      <c r="B1160" s="3" t="s">
        <v>3442</v>
      </c>
      <c r="C1160" s="3" t="s">
        <v>3443</v>
      </c>
      <c r="D1160" s="3" t="s">
        <v>50</v>
      </c>
    </row>
    <row r="1161" spans="1:4" x14ac:dyDescent="0.3">
      <c r="A1161" s="3" t="s">
        <v>3444</v>
      </c>
      <c r="B1161" s="3" t="s">
        <v>3445</v>
      </c>
      <c r="C1161" s="3" t="s">
        <v>3446</v>
      </c>
      <c r="D1161" s="3" t="s">
        <v>50</v>
      </c>
    </row>
    <row r="1162" spans="1:4" x14ac:dyDescent="0.3">
      <c r="A1162" s="3" t="s">
        <v>3447</v>
      </c>
      <c r="B1162" s="3" t="s">
        <v>3448</v>
      </c>
      <c r="C1162" s="3" t="s">
        <v>3449</v>
      </c>
      <c r="D1162" s="3" t="s">
        <v>50</v>
      </c>
    </row>
    <row r="1163" spans="1:4" x14ac:dyDescent="0.3">
      <c r="A1163" s="3" t="s">
        <v>3450</v>
      </c>
      <c r="B1163" s="3" t="s">
        <v>3451</v>
      </c>
      <c r="C1163" s="3" t="s">
        <v>3452</v>
      </c>
      <c r="D1163" s="3" t="s">
        <v>50</v>
      </c>
    </row>
    <row r="1164" spans="1:4" x14ac:dyDescent="0.3">
      <c r="A1164" s="3" t="s">
        <v>3453</v>
      </c>
      <c r="B1164" s="3" t="s">
        <v>3454</v>
      </c>
      <c r="C1164" s="3" t="s">
        <v>3455</v>
      </c>
      <c r="D1164" s="3" t="s">
        <v>50</v>
      </c>
    </row>
    <row r="1165" spans="1:4" x14ac:dyDescent="0.3">
      <c r="A1165" s="3" t="s">
        <v>3456</v>
      </c>
      <c r="B1165" s="3" t="s">
        <v>3457</v>
      </c>
      <c r="C1165" s="3" t="s">
        <v>3458</v>
      </c>
      <c r="D1165" s="3" t="s">
        <v>50</v>
      </c>
    </row>
    <row r="1166" spans="1:4" x14ac:dyDescent="0.3">
      <c r="A1166" s="3" t="s">
        <v>3459</v>
      </c>
      <c r="B1166" s="3" t="s">
        <v>3460</v>
      </c>
      <c r="C1166" s="3" t="s">
        <v>3461</v>
      </c>
      <c r="D1166" s="3" t="s">
        <v>50</v>
      </c>
    </row>
    <row r="1167" spans="1:4" x14ac:dyDescent="0.3">
      <c r="A1167" s="3" t="s">
        <v>3462</v>
      </c>
      <c r="B1167" s="3" t="s">
        <v>3463</v>
      </c>
      <c r="C1167" s="3" t="s">
        <v>3464</v>
      </c>
      <c r="D1167" s="3" t="s">
        <v>50</v>
      </c>
    </row>
    <row r="1168" spans="1:4" x14ac:dyDescent="0.3">
      <c r="A1168" s="3" t="s">
        <v>3465</v>
      </c>
      <c r="B1168" s="3" t="s">
        <v>3466</v>
      </c>
      <c r="C1168" s="3" t="s">
        <v>3467</v>
      </c>
      <c r="D1168" s="3" t="s">
        <v>50</v>
      </c>
    </row>
    <row r="1169" spans="1:4" x14ac:dyDescent="0.3">
      <c r="A1169" s="3" t="s">
        <v>3468</v>
      </c>
      <c r="B1169" s="3" t="s">
        <v>3469</v>
      </c>
      <c r="C1169" s="3" t="s">
        <v>3470</v>
      </c>
      <c r="D1169" s="3" t="s">
        <v>50</v>
      </c>
    </row>
    <row r="1170" spans="1:4" x14ac:dyDescent="0.3">
      <c r="A1170" s="3" t="s">
        <v>3471</v>
      </c>
      <c r="B1170" s="3" t="s">
        <v>3472</v>
      </c>
      <c r="C1170" s="3" t="s">
        <v>3470</v>
      </c>
      <c r="D1170" s="3" t="s">
        <v>50</v>
      </c>
    </row>
    <row r="1171" spans="1:4" x14ac:dyDescent="0.3">
      <c r="A1171" s="3" t="s">
        <v>3473</v>
      </c>
      <c r="B1171" s="3" t="s">
        <v>3474</v>
      </c>
      <c r="C1171" s="3" t="s">
        <v>3475</v>
      </c>
      <c r="D1171" s="3" t="s">
        <v>50</v>
      </c>
    </row>
    <row r="1172" spans="1:4" x14ac:dyDescent="0.3">
      <c r="A1172" s="3" t="s">
        <v>3476</v>
      </c>
      <c r="B1172" s="3" t="s">
        <v>3477</v>
      </c>
      <c r="C1172" s="3" t="s">
        <v>3478</v>
      </c>
      <c r="D1172" s="3" t="s">
        <v>50</v>
      </c>
    </row>
    <row r="1173" spans="1:4" x14ac:dyDescent="0.3">
      <c r="A1173" s="3" t="s">
        <v>3479</v>
      </c>
      <c r="B1173" s="3" t="s">
        <v>3480</v>
      </c>
      <c r="C1173" s="3" t="s">
        <v>3481</v>
      </c>
      <c r="D1173" s="3" t="s">
        <v>50</v>
      </c>
    </row>
    <row r="1174" spans="1:4" x14ac:dyDescent="0.3">
      <c r="A1174" s="3" t="s">
        <v>3482</v>
      </c>
      <c r="B1174" s="3" t="s">
        <v>3483</v>
      </c>
      <c r="C1174" s="3" t="s">
        <v>3484</v>
      </c>
      <c r="D1174" s="3" t="s">
        <v>50</v>
      </c>
    </row>
    <row r="1175" spans="1:4" x14ac:dyDescent="0.3">
      <c r="A1175" s="3" t="s">
        <v>3485</v>
      </c>
      <c r="B1175" s="3" t="s">
        <v>3486</v>
      </c>
      <c r="C1175" s="3" t="s">
        <v>3487</v>
      </c>
      <c r="D1175" s="3" t="s">
        <v>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B3" sqref="B3"/>
    </sheetView>
  </sheetViews>
  <sheetFormatPr defaultColWidth="8.88671875" defaultRowHeight="14.4" x14ac:dyDescent="0.3"/>
  <cols>
    <col min="1" max="1" width="29.44140625" bestFit="1" customWidth="1"/>
    <col min="2" max="3" width="24" bestFit="1" customWidth="1"/>
    <col min="4" max="4" width="20.6640625" bestFit="1" customWidth="1"/>
  </cols>
  <sheetData>
    <row r="1" spans="1:5" s="2" customFormat="1" x14ac:dyDescent="0.25">
      <c r="A1" s="1" t="s">
        <v>3488</v>
      </c>
      <c r="B1" s="1" t="s">
        <v>3489</v>
      </c>
      <c r="C1" s="1" t="s">
        <v>3490</v>
      </c>
      <c r="D1" s="1" t="s">
        <v>36</v>
      </c>
      <c r="E1" s="1" t="s">
        <v>40</v>
      </c>
    </row>
    <row r="2" spans="1:5" x14ac:dyDescent="0.25">
      <c r="A2" s="3" t="s">
        <v>3491</v>
      </c>
      <c r="B2" s="3" t="s">
        <v>3492</v>
      </c>
      <c r="C2" s="3" t="s">
        <v>3493</v>
      </c>
      <c r="D2" s="3" t="s">
        <v>3494</v>
      </c>
      <c r="E2" s="3" t="s">
        <v>50</v>
      </c>
    </row>
    <row r="3" spans="1:5" x14ac:dyDescent="0.25">
      <c r="A3" s="3" t="s">
        <v>3495</v>
      </c>
      <c r="B3" s="3" t="s">
        <v>3496</v>
      </c>
      <c r="C3" s="3" t="s">
        <v>3497</v>
      </c>
      <c r="D3" s="3" t="s">
        <v>3498</v>
      </c>
      <c r="E3" s="3" t="s">
        <v>50</v>
      </c>
    </row>
    <row r="4" spans="1:5" x14ac:dyDescent="0.25">
      <c r="A4" s="3" t="s">
        <v>3499</v>
      </c>
      <c r="B4" s="3" t="s">
        <v>3500</v>
      </c>
      <c r="C4" s="3" t="s">
        <v>3493</v>
      </c>
      <c r="D4" s="3" t="s">
        <v>3501</v>
      </c>
      <c r="E4" s="3" t="s">
        <v>50</v>
      </c>
    </row>
    <row r="5" spans="1:5" x14ac:dyDescent="0.25">
      <c r="A5" s="3" t="s">
        <v>3502</v>
      </c>
      <c r="B5" s="3" t="s">
        <v>3503</v>
      </c>
      <c r="C5" s="3" t="s">
        <v>3493</v>
      </c>
      <c r="D5" s="3" t="s">
        <v>3504</v>
      </c>
      <c r="E5" s="3" t="s">
        <v>50</v>
      </c>
    </row>
    <row r="6" spans="1:5" x14ac:dyDescent="0.25">
      <c r="A6" s="3" t="s">
        <v>3505</v>
      </c>
      <c r="B6" s="3" t="s">
        <v>3506</v>
      </c>
      <c r="C6" s="3" t="s">
        <v>3497</v>
      </c>
      <c r="D6" s="3" t="s">
        <v>3507</v>
      </c>
      <c r="E6" s="3" t="s">
        <v>50</v>
      </c>
    </row>
    <row r="7" spans="1:5" x14ac:dyDescent="0.25">
      <c r="A7" s="3" t="s">
        <v>3508</v>
      </c>
      <c r="B7" s="3" t="s">
        <v>3509</v>
      </c>
      <c r="C7" s="3" t="s">
        <v>3497</v>
      </c>
      <c r="D7" s="3" t="s">
        <v>3510</v>
      </c>
      <c r="E7" s="3" t="s">
        <v>50</v>
      </c>
    </row>
    <row r="8" spans="1:5" x14ac:dyDescent="0.25">
      <c r="A8" s="3" t="s">
        <v>3511</v>
      </c>
      <c r="B8" s="3" t="s">
        <v>3512</v>
      </c>
      <c r="C8" s="3" t="s">
        <v>3497</v>
      </c>
      <c r="D8" s="3" t="s">
        <v>3513</v>
      </c>
      <c r="E8" s="3" t="s">
        <v>50</v>
      </c>
    </row>
    <row r="9" spans="1:5" x14ac:dyDescent="0.25">
      <c r="A9" s="3" t="s">
        <v>3514</v>
      </c>
      <c r="B9" s="3" t="s">
        <v>3515</v>
      </c>
      <c r="C9" s="3" t="s">
        <v>3493</v>
      </c>
      <c r="D9" s="3" t="s">
        <v>3516</v>
      </c>
      <c r="E9" s="3" t="s">
        <v>50</v>
      </c>
    </row>
    <row r="10" spans="1:5" x14ac:dyDescent="0.25">
      <c r="A10" s="3" t="s">
        <v>3517</v>
      </c>
      <c r="B10" s="3" t="s">
        <v>3518</v>
      </c>
      <c r="C10" s="3" t="s">
        <v>3493</v>
      </c>
      <c r="D10" s="3" t="s">
        <v>3519</v>
      </c>
      <c r="E10" s="3" t="s">
        <v>50</v>
      </c>
    </row>
    <row r="11" spans="1:5" x14ac:dyDescent="0.25">
      <c r="A11" s="3" t="s">
        <v>3520</v>
      </c>
      <c r="B11" s="3" t="s">
        <v>3521</v>
      </c>
      <c r="C11" s="3" t="s">
        <v>3493</v>
      </c>
      <c r="D11" s="3" t="s">
        <v>3522</v>
      </c>
      <c r="E11" s="3" t="s">
        <v>50</v>
      </c>
    </row>
    <row r="12" spans="1:5" x14ac:dyDescent="0.25">
      <c r="A12" s="3" t="s">
        <v>3523</v>
      </c>
      <c r="B12" s="3" t="s">
        <v>3524</v>
      </c>
      <c r="C12" s="3" t="s">
        <v>3525</v>
      </c>
      <c r="D12" s="3" t="s">
        <v>3522</v>
      </c>
      <c r="E12" s="3" t="s">
        <v>50</v>
      </c>
    </row>
    <row r="13" spans="1:5" x14ac:dyDescent="0.25">
      <c r="A13" s="3" t="s">
        <v>3526</v>
      </c>
      <c r="B13" s="3" t="s">
        <v>3527</v>
      </c>
      <c r="C13" s="3" t="s">
        <v>3528</v>
      </c>
      <c r="D13" s="3" t="s">
        <v>3529</v>
      </c>
      <c r="E13" s="3" t="s">
        <v>50</v>
      </c>
    </row>
    <row r="14" spans="1:5" x14ac:dyDescent="0.25">
      <c r="A14" s="3" t="s">
        <v>3530</v>
      </c>
      <c r="B14" s="3" t="s">
        <v>3531</v>
      </c>
      <c r="C14" s="3" t="s">
        <v>3497</v>
      </c>
      <c r="D14" s="3" t="s">
        <v>3532</v>
      </c>
      <c r="E14" s="3" t="s">
        <v>50</v>
      </c>
    </row>
    <row r="15" spans="1:5" x14ac:dyDescent="0.25">
      <c r="A15" s="3" t="s">
        <v>3533</v>
      </c>
      <c r="B15" s="3" t="s">
        <v>3534</v>
      </c>
      <c r="C15" s="3" t="s">
        <v>3497</v>
      </c>
      <c r="D15" s="3" t="s">
        <v>3532</v>
      </c>
      <c r="E15" s="3" t="s">
        <v>50</v>
      </c>
    </row>
    <row r="16" spans="1:5" x14ac:dyDescent="0.25">
      <c r="A16" s="3" t="s">
        <v>3535</v>
      </c>
      <c r="B16" s="3" t="s">
        <v>3536</v>
      </c>
      <c r="C16" s="3" t="s">
        <v>3493</v>
      </c>
      <c r="D16" s="3" t="s">
        <v>3537</v>
      </c>
      <c r="E16" s="3" t="s">
        <v>50</v>
      </c>
    </row>
    <row r="17" spans="1:5" x14ac:dyDescent="0.25">
      <c r="A17" s="3" t="s">
        <v>3538</v>
      </c>
      <c r="B17" s="3" t="s">
        <v>3539</v>
      </c>
      <c r="C17" s="3" t="s">
        <v>3493</v>
      </c>
      <c r="D17" s="3" t="s">
        <v>3537</v>
      </c>
      <c r="E17" s="3" t="s">
        <v>50</v>
      </c>
    </row>
    <row r="18" spans="1:5" x14ac:dyDescent="0.25">
      <c r="A18" s="3" t="s">
        <v>3540</v>
      </c>
      <c r="B18" s="3" t="s">
        <v>3541</v>
      </c>
      <c r="C18" s="3" t="s">
        <v>3497</v>
      </c>
      <c r="D18" s="3" t="s">
        <v>3542</v>
      </c>
      <c r="E18" s="3" t="s">
        <v>50</v>
      </c>
    </row>
    <row r="19" spans="1:5" x14ac:dyDescent="0.25">
      <c r="A19" s="3" t="s">
        <v>3543</v>
      </c>
      <c r="B19" s="3" t="s">
        <v>3544</v>
      </c>
      <c r="C19" s="3" t="s">
        <v>3525</v>
      </c>
      <c r="D19" s="3" t="s">
        <v>3545</v>
      </c>
      <c r="E19" s="3" t="s">
        <v>50</v>
      </c>
    </row>
    <row r="20" spans="1:5" x14ac:dyDescent="0.25">
      <c r="A20" s="3" t="s">
        <v>3546</v>
      </c>
      <c r="B20" s="3" t="s">
        <v>3547</v>
      </c>
      <c r="C20" s="3" t="s">
        <v>3497</v>
      </c>
      <c r="D20" s="3" t="s">
        <v>3548</v>
      </c>
      <c r="E20" s="3" t="s">
        <v>50</v>
      </c>
    </row>
    <row r="21" spans="1:5" x14ac:dyDescent="0.25">
      <c r="A21" s="3" t="s">
        <v>3549</v>
      </c>
      <c r="B21" s="3" t="s">
        <v>3550</v>
      </c>
      <c r="C21" s="3" t="s">
        <v>3493</v>
      </c>
      <c r="D21" s="3" t="s">
        <v>3551</v>
      </c>
      <c r="E21" s="3" t="s">
        <v>50</v>
      </c>
    </row>
    <row r="22" spans="1:5" x14ac:dyDescent="0.25">
      <c r="A22" s="3" t="s">
        <v>3552</v>
      </c>
      <c r="B22" s="3" t="s">
        <v>3553</v>
      </c>
      <c r="C22" s="3" t="s">
        <v>3497</v>
      </c>
      <c r="D22" s="3" t="s">
        <v>3554</v>
      </c>
      <c r="E22" s="3" t="s">
        <v>50</v>
      </c>
    </row>
    <row r="23" spans="1:5" x14ac:dyDescent="0.25">
      <c r="A23" s="3" t="s">
        <v>3555</v>
      </c>
      <c r="B23" s="3" t="s">
        <v>3556</v>
      </c>
      <c r="C23" s="3" t="s">
        <v>3493</v>
      </c>
      <c r="D23" s="3" t="s">
        <v>3557</v>
      </c>
      <c r="E23" s="3" t="s">
        <v>50</v>
      </c>
    </row>
    <row r="24" spans="1:5" x14ac:dyDescent="0.25">
      <c r="A24" s="3" t="s">
        <v>3558</v>
      </c>
      <c r="B24" s="3" t="s">
        <v>3559</v>
      </c>
      <c r="C24" s="3" t="s">
        <v>3493</v>
      </c>
      <c r="D24" s="3" t="s">
        <v>3560</v>
      </c>
      <c r="E24" s="3" t="s">
        <v>50</v>
      </c>
    </row>
    <row r="25" spans="1:5" x14ac:dyDescent="0.25">
      <c r="A25" s="3" t="s">
        <v>3561</v>
      </c>
      <c r="B25" s="3" t="s">
        <v>3562</v>
      </c>
      <c r="C25" s="3" t="s">
        <v>3493</v>
      </c>
      <c r="D25" s="3" t="s">
        <v>3563</v>
      </c>
      <c r="E25" s="3" t="s">
        <v>50</v>
      </c>
    </row>
    <row r="26" spans="1:5" x14ac:dyDescent="0.25">
      <c r="A26" s="3" t="s">
        <v>3564</v>
      </c>
      <c r="B26" s="3" t="s">
        <v>3565</v>
      </c>
      <c r="C26" s="3" t="s">
        <v>3497</v>
      </c>
      <c r="D26" s="3" t="s">
        <v>3566</v>
      </c>
      <c r="E26" s="3" t="s">
        <v>50</v>
      </c>
    </row>
    <row r="27" spans="1:5" x14ac:dyDescent="0.25">
      <c r="A27" s="3" t="s">
        <v>3567</v>
      </c>
      <c r="B27" s="3" t="s">
        <v>3568</v>
      </c>
      <c r="C27" s="3" t="s">
        <v>3493</v>
      </c>
      <c r="D27" s="3" t="s">
        <v>3569</v>
      </c>
      <c r="E27" s="3" t="s">
        <v>50</v>
      </c>
    </row>
    <row r="28" spans="1:5" x14ac:dyDescent="0.25">
      <c r="A28" s="3" t="s">
        <v>3570</v>
      </c>
      <c r="B28" s="3" t="s">
        <v>3571</v>
      </c>
      <c r="C28" s="3" t="s">
        <v>3493</v>
      </c>
      <c r="D28" s="3" t="s">
        <v>3572</v>
      </c>
      <c r="E28" s="3" t="s">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heetViews>
  <sheetFormatPr defaultColWidth="8.88671875" defaultRowHeight="14.4" x14ac:dyDescent="0.3"/>
  <cols>
    <col min="3" max="3" width="10.6640625" customWidth="1"/>
    <col min="4" max="5" width="4.44140625" customWidth="1"/>
    <col min="6" max="7" width="8.88671875" style="6"/>
    <col min="12" max="12" width="18.109375" customWidth="1"/>
  </cols>
  <sheetData>
    <row r="1" spans="1:19" x14ac:dyDescent="0.25">
      <c r="A1" s="2" t="s">
        <v>3594</v>
      </c>
      <c r="K1" s="28"/>
      <c r="L1" s="1" t="s">
        <v>3701</v>
      </c>
    </row>
    <row r="2" spans="1:19" x14ac:dyDescent="0.25">
      <c r="A2" s="7" t="s">
        <v>3595</v>
      </c>
      <c r="B2" s="7" t="s">
        <v>3596</v>
      </c>
      <c r="C2" s="2" t="s">
        <v>3597</v>
      </c>
      <c r="D2" s="7" t="s">
        <v>3573</v>
      </c>
      <c r="E2" s="7" t="s">
        <v>3574</v>
      </c>
      <c r="F2" s="8" t="s">
        <v>3575</v>
      </c>
      <c r="G2" s="8" t="s">
        <v>3576</v>
      </c>
      <c r="H2" s="7" t="s">
        <v>3598</v>
      </c>
      <c r="I2" s="7" t="s">
        <v>3585</v>
      </c>
      <c r="J2" s="7" t="s">
        <v>3586</v>
      </c>
      <c r="K2" s="29" t="s">
        <v>3599</v>
      </c>
      <c r="L2" s="2" t="s">
        <v>3679</v>
      </c>
      <c r="M2" s="2" t="s">
        <v>3576</v>
      </c>
      <c r="N2" s="2" t="s">
        <v>3578</v>
      </c>
      <c r="O2" s="2" t="s">
        <v>3579</v>
      </c>
      <c r="P2" s="2" t="s">
        <v>3598</v>
      </c>
      <c r="Q2" s="2" t="s">
        <v>3584</v>
      </c>
      <c r="R2" s="2" t="s">
        <v>3585</v>
      </c>
      <c r="S2" s="2" t="s">
        <v>3586</v>
      </c>
    </row>
    <row r="3" spans="1:19" x14ac:dyDescent="0.25">
      <c r="A3" s="31" t="s">
        <v>3600</v>
      </c>
      <c r="B3" s="31" t="s">
        <v>3601</v>
      </c>
      <c r="C3" s="33" t="s">
        <v>91</v>
      </c>
      <c r="D3" s="31" t="s">
        <v>3593</v>
      </c>
      <c r="E3" s="31" t="s">
        <v>3588</v>
      </c>
      <c r="F3" s="32">
        <v>0.64200000000000002</v>
      </c>
      <c r="G3" s="32">
        <v>1.2250000000000001</v>
      </c>
      <c r="H3" s="31" t="s">
        <v>3602</v>
      </c>
      <c r="I3" s="31" t="s">
        <v>3603</v>
      </c>
      <c r="J3" s="31" t="s">
        <v>3604</v>
      </c>
      <c r="K3" s="64" t="s">
        <v>94</v>
      </c>
      <c r="L3" t="s">
        <v>3702</v>
      </c>
      <c r="M3">
        <v>1.2302362545703276</v>
      </c>
      <c r="N3">
        <v>1.1439645004936208</v>
      </c>
      <c r="O3">
        <v>1.3230138254944763</v>
      </c>
      <c r="P3" s="27">
        <v>3.0199999999999999E-8</v>
      </c>
      <c r="Q3">
        <v>5</v>
      </c>
      <c r="R3">
        <v>10590</v>
      </c>
      <c r="S3" s="105" t="s">
        <v>3590</v>
      </c>
    </row>
    <row r="4" spans="1:19" x14ac:dyDescent="0.25">
      <c r="A4" s="9" t="s">
        <v>3606</v>
      </c>
      <c r="B4" s="9" t="s">
        <v>3607</v>
      </c>
      <c r="C4" s="34" t="s">
        <v>101</v>
      </c>
      <c r="D4" s="9" t="s">
        <v>3587</v>
      </c>
      <c r="E4" s="9" t="s">
        <v>3593</v>
      </c>
      <c r="F4" s="10">
        <v>0.443857</v>
      </c>
      <c r="G4" s="10">
        <v>1.2008540000000001</v>
      </c>
      <c r="H4" s="9" t="s">
        <v>3608</v>
      </c>
      <c r="I4" s="9" t="s">
        <v>3603</v>
      </c>
      <c r="J4" s="9" t="s">
        <v>3609</v>
      </c>
      <c r="K4" s="64" t="s">
        <v>104</v>
      </c>
      <c r="L4" t="s">
        <v>3703</v>
      </c>
      <c r="M4">
        <v>1.2038979999999999</v>
      </c>
      <c r="N4">
        <v>1.125016</v>
      </c>
      <c r="O4">
        <v>1.2883119999999999</v>
      </c>
      <c r="P4" s="27">
        <v>1.02E-7</v>
      </c>
      <c r="Q4">
        <v>5</v>
      </c>
      <c r="R4">
        <v>10589</v>
      </c>
      <c r="S4" s="105" t="s">
        <v>3590</v>
      </c>
    </row>
    <row r="5" spans="1:19" x14ac:dyDescent="0.25">
      <c r="A5" s="9" t="s">
        <v>3610</v>
      </c>
      <c r="B5" s="9" t="s">
        <v>3611</v>
      </c>
      <c r="C5" s="34" t="s">
        <v>3612</v>
      </c>
      <c r="D5" s="9" t="s">
        <v>3587</v>
      </c>
      <c r="E5" s="9" t="s">
        <v>3591</v>
      </c>
      <c r="F5" s="10">
        <v>0.53171599999999997</v>
      </c>
      <c r="G5" s="10">
        <v>1.2088350000000001</v>
      </c>
      <c r="H5" s="9" t="s">
        <v>3613</v>
      </c>
      <c r="I5" s="9" t="s">
        <v>3614</v>
      </c>
      <c r="J5" s="9" t="s">
        <v>3609</v>
      </c>
      <c r="K5" s="64" t="s">
        <v>3615</v>
      </c>
      <c r="L5" t="s">
        <v>3704</v>
      </c>
      <c r="M5">
        <v>1.1689959999999999</v>
      </c>
      <c r="N5">
        <v>1.090713</v>
      </c>
      <c r="O5">
        <v>1.2528969999999999</v>
      </c>
      <c r="P5" s="27">
        <v>1.19E-5</v>
      </c>
      <c r="Q5">
        <v>5</v>
      </c>
      <c r="R5">
        <v>10589</v>
      </c>
      <c r="S5" s="105" t="s">
        <v>3590</v>
      </c>
    </row>
    <row r="6" spans="1:19" x14ac:dyDescent="0.25">
      <c r="A6" s="9" t="s">
        <v>3616</v>
      </c>
      <c r="B6" s="9" t="s">
        <v>3617</v>
      </c>
      <c r="C6" s="9" t="s">
        <v>114</v>
      </c>
      <c r="D6" s="9" t="s">
        <v>3588</v>
      </c>
      <c r="E6" s="9" t="s">
        <v>3593</v>
      </c>
      <c r="F6" s="10">
        <v>0.51681200000000005</v>
      </c>
      <c r="G6" s="10">
        <v>1.1998139999999999</v>
      </c>
      <c r="H6" s="9" t="s">
        <v>3618</v>
      </c>
      <c r="I6" s="9" t="s">
        <v>3614</v>
      </c>
      <c r="J6" s="9" t="s">
        <v>3609</v>
      </c>
      <c r="K6" s="64" t="s">
        <v>151</v>
      </c>
      <c r="L6" t="s">
        <v>4306</v>
      </c>
      <c r="M6">
        <v>1.150255</v>
      </c>
      <c r="N6">
        <v>1.073866</v>
      </c>
      <c r="O6">
        <v>1.232078</v>
      </c>
      <c r="P6" s="27">
        <v>7.47E-5</v>
      </c>
      <c r="Q6">
        <v>5</v>
      </c>
      <c r="R6">
        <v>10589</v>
      </c>
      <c r="S6" s="105" t="s">
        <v>3705</v>
      </c>
    </row>
    <row r="7" spans="1:19" x14ac:dyDescent="0.25">
      <c r="A7" s="9" t="s">
        <v>3619</v>
      </c>
      <c r="B7" s="9" t="s">
        <v>3620</v>
      </c>
      <c r="C7" s="34" t="s">
        <v>41</v>
      </c>
      <c r="D7" s="9" t="s">
        <v>3588</v>
      </c>
      <c r="E7" s="9" t="s">
        <v>3593</v>
      </c>
      <c r="F7" s="10">
        <v>0.31503799999999998</v>
      </c>
      <c r="G7" s="10">
        <v>0.82889599999999997</v>
      </c>
      <c r="H7" s="9" t="s">
        <v>3621</v>
      </c>
      <c r="I7" s="9" t="s">
        <v>3614</v>
      </c>
      <c r="J7" s="9" t="s">
        <v>3604</v>
      </c>
      <c r="K7" s="64" t="s">
        <v>45</v>
      </c>
      <c r="L7" t="s">
        <v>3706</v>
      </c>
      <c r="M7">
        <v>0.84598499999999999</v>
      </c>
      <c r="N7">
        <v>0.78569199999999995</v>
      </c>
      <c r="O7">
        <v>0.91090599999999999</v>
      </c>
      <c r="P7" s="27">
        <v>1.0900000000000001E-5</v>
      </c>
      <c r="Q7">
        <v>5</v>
      </c>
      <c r="R7">
        <v>10590</v>
      </c>
      <c r="S7" s="105" t="s">
        <v>3592</v>
      </c>
    </row>
    <row r="8" spans="1:19" x14ac:dyDescent="0.25">
      <c r="A8" s="9" t="s">
        <v>73</v>
      </c>
      <c r="B8" s="9" t="s">
        <v>3622</v>
      </c>
      <c r="C8" s="34" t="s">
        <v>65</v>
      </c>
      <c r="D8" s="9" t="s">
        <v>3588</v>
      </c>
      <c r="E8" s="9" t="s">
        <v>3593</v>
      </c>
      <c r="F8" s="10">
        <v>0.51847799999999999</v>
      </c>
      <c r="G8" s="10">
        <v>0.84384999999999999</v>
      </c>
      <c r="H8" s="9" t="s">
        <v>3623</v>
      </c>
      <c r="I8" s="9" t="s">
        <v>3614</v>
      </c>
      <c r="J8" s="9" t="s">
        <v>3604</v>
      </c>
      <c r="K8" s="64" t="s">
        <v>68</v>
      </c>
      <c r="L8" t="s">
        <v>3707</v>
      </c>
      <c r="M8">
        <v>0.84507299999999996</v>
      </c>
      <c r="N8">
        <v>0.78892499999999999</v>
      </c>
      <c r="O8">
        <v>0.90521799999999997</v>
      </c>
      <c r="P8" s="27">
        <v>1.9400000000000001E-6</v>
      </c>
      <c r="Q8">
        <v>5</v>
      </c>
      <c r="R8">
        <v>10589</v>
      </c>
      <c r="S8" s="105" t="s">
        <v>3708</v>
      </c>
    </row>
    <row r="9" spans="1:19" x14ac:dyDescent="0.25">
      <c r="A9" s="9" t="s">
        <v>3589</v>
      </c>
      <c r="B9" s="9" t="s">
        <v>3624</v>
      </c>
      <c r="C9" s="34" t="s">
        <v>84</v>
      </c>
      <c r="D9" s="9" t="s">
        <v>3591</v>
      </c>
      <c r="E9" s="9" t="s">
        <v>3587</v>
      </c>
      <c r="F9" s="10">
        <v>0.51758700000000002</v>
      </c>
      <c r="G9" s="10">
        <v>0.84363900000000003</v>
      </c>
      <c r="H9" s="9" t="s">
        <v>3625</v>
      </c>
      <c r="I9" s="9" t="s">
        <v>3614</v>
      </c>
      <c r="J9" s="9" t="s">
        <v>3604</v>
      </c>
      <c r="K9" s="64" t="s">
        <v>3626</v>
      </c>
      <c r="L9" t="s">
        <v>3709</v>
      </c>
      <c r="M9">
        <v>0.85718300000000003</v>
      </c>
      <c r="N9">
        <v>0.80063099999999998</v>
      </c>
      <c r="O9">
        <v>0.91772900000000002</v>
      </c>
      <c r="P9" s="27">
        <v>1.13E-5</v>
      </c>
      <c r="Q9">
        <v>5</v>
      </c>
      <c r="R9">
        <v>10589</v>
      </c>
      <c r="S9" s="105" t="s">
        <v>3708</v>
      </c>
    </row>
    <row r="10" spans="1:19" x14ac:dyDescent="0.25">
      <c r="A10" s="9" t="s">
        <v>3610</v>
      </c>
      <c r="B10" s="9" t="s">
        <v>3627</v>
      </c>
      <c r="C10" s="34" t="s">
        <v>137</v>
      </c>
      <c r="D10" s="9" t="s">
        <v>3587</v>
      </c>
      <c r="E10" s="9" t="s">
        <v>3591</v>
      </c>
      <c r="F10" s="10">
        <v>0.44512099999999999</v>
      </c>
      <c r="G10" s="10">
        <v>0.84641</v>
      </c>
      <c r="H10" s="9" t="s">
        <v>3628</v>
      </c>
      <c r="I10" s="9" t="s">
        <v>3614</v>
      </c>
      <c r="J10" s="9" t="s">
        <v>3604</v>
      </c>
      <c r="K10" s="64" t="s">
        <v>3746</v>
      </c>
      <c r="L10" s="3" t="s">
        <v>3710</v>
      </c>
      <c r="M10" s="3" t="s">
        <v>4940</v>
      </c>
      <c r="N10" s="3" t="s">
        <v>4941</v>
      </c>
      <c r="O10" s="3" t="s">
        <v>4942</v>
      </c>
      <c r="P10" s="3" t="s">
        <v>4943</v>
      </c>
      <c r="Q10" s="3" t="s">
        <v>3589</v>
      </c>
      <c r="R10" s="3" t="s">
        <v>4944</v>
      </c>
      <c r="S10" s="3" t="s">
        <v>3708</v>
      </c>
    </row>
    <row r="11" spans="1:19" x14ac:dyDescent="0.25">
      <c r="A11" s="9" t="s">
        <v>3629</v>
      </c>
      <c r="B11" s="9" t="s">
        <v>3630</v>
      </c>
      <c r="C11" t="s">
        <v>3631</v>
      </c>
      <c r="D11" s="9" t="s">
        <v>3587</v>
      </c>
      <c r="E11" s="9" t="s">
        <v>3591</v>
      </c>
      <c r="F11" s="10">
        <v>8.2445000000000004E-2</v>
      </c>
      <c r="G11" s="10">
        <v>1.3884300000000001</v>
      </c>
      <c r="H11" s="9" t="s">
        <v>3632</v>
      </c>
      <c r="I11" s="9" t="s">
        <v>3614</v>
      </c>
      <c r="J11" s="9" t="s">
        <v>3609</v>
      </c>
      <c r="K11" s="65" t="s">
        <v>3633</v>
      </c>
      <c r="L11" s="3" t="s">
        <v>3711</v>
      </c>
      <c r="M11" s="3" t="s">
        <v>4945</v>
      </c>
      <c r="N11" s="3" t="s">
        <v>4946</v>
      </c>
      <c r="O11" s="3" t="s">
        <v>4947</v>
      </c>
      <c r="P11" s="3" t="s">
        <v>4948</v>
      </c>
      <c r="Q11" s="3" t="s">
        <v>3589</v>
      </c>
      <c r="R11" s="3" t="s">
        <v>4944</v>
      </c>
      <c r="S11" s="3" t="s">
        <v>3712</v>
      </c>
    </row>
    <row r="12" spans="1:19" x14ac:dyDescent="0.25">
      <c r="A12" s="9" t="s">
        <v>52</v>
      </c>
      <c r="B12" s="9" t="s">
        <v>3635</v>
      </c>
      <c r="C12" t="s">
        <v>133</v>
      </c>
      <c r="D12" s="9" t="s">
        <v>3593</v>
      </c>
      <c r="E12" s="9" t="s">
        <v>3588</v>
      </c>
      <c r="F12" s="10">
        <v>0.56588499999999997</v>
      </c>
      <c r="G12" s="10">
        <v>0.84041200000000005</v>
      </c>
      <c r="H12" s="9" t="s">
        <v>3634</v>
      </c>
      <c r="I12" s="9" t="s">
        <v>3603</v>
      </c>
      <c r="J12" s="9" t="s">
        <v>3604</v>
      </c>
      <c r="K12" s="65" t="s">
        <v>3636</v>
      </c>
      <c r="L12" s="3" t="s">
        <v>3713</v>
      </c>
      <c r="M12" s="3" t="s">
        <v>4949</v>
      </c>
      <c r="N12" s="3" t="s">
        <v>4950</v>
      </c>
      <c r="O12" s="3" t="s">
        <v>4951</v>
      </c>
      <c r="P12" s="3" t="s">
        <v>4952</v>
      </c>
      <c r="Q12" s="3" t="s">
        <v>3589</v>
      </c>
      <c r="R12" s="3" t="s">
        <v>4953</v>
      </c>
      <c r="S12" s="3" t="s">
        <v>3592</v>
      </c>
    </row>
    <row r="13" spans="1:19" x14ac:dyDescent="0.25">
      <c r="A13" s="9" t="s">
        <v>3606</v>
      </c>
      <c r="B13" s="9" t="s">
        <v>3637</v>
      </c>
      <c r="C13" t="s">
        <v>3638</v>
      </c>
      <c r="D13" s="9" t="s">
        <v>3591</v>
      </c>
      <c r="E13" s="9" t="s">
        <v>3587</v>
      </c>
      <c r="F13" s="10">
        <v>0.52290499999999995</v>
      </c>
      <c r="G13" s="10">
        <v>1.1961219999999999</v>
      </c>
      <c r="H13" s="9" t="s">
        <v>3639</v>
      </c>
      <c r="I13" s="9" t="s">
        <v>3614</v>
      </c>
      <c r="J13" s="9" t="s">
        <v>3609</v>
      </c>
      <c r="K13" s="65" t="s">
        <v>3640</v>
      </c>
      <c r="L13" s="3" t="s">
        <v>3714</v>
      </c>
      <c r="M13" s="3" t="s">
        <v>4954</v>
      </c>
      <c r="N13" s="3" t="s">
        <v>4955</v>
      </c>
      <c r="O13" s="3" t="s">
        <v>4956</v>
      </c>
      <c r="P13" s="3" t="s">
        <v>4957</v>
      </c>
      <c r="Q13" s="3" t="s">
        <v>3589</v>
      </c>
      <c r="R13" s="3" t="s">
        <v>4944</v>
      </c>
      <c r="S13" s="3" t="s">
        <v>3705</v>
      </c>
    </row>
    <row r="14" spans="1:19" x14ac:dyDescent="0.25">
      <c r="A14" s="9" t="s">
        <v>3606</v>
      </c>
      <c r="B14" s="9" t="s">
        <v>3641</v>
      </c>
      <c r="C14" t="s">
        <v>3642</v>
      </c>
      <c r="D14" s="9" t="s">
        <v>3591</v>
      </c>
      <c r="E14" s="9" t="s">
        <v>3587</v>
      </c>
      <c r="F14" s="10">
        <v>0.182417</v>
      </c>
      <c r="G14" s="10">
        <v>1.235352</v>
      </c>
      <c r="H14" s="9" t="s">
        <v>3643</v>
      </c>
      <c r="I14" s="9" t="s">
        <v>3603</v>
      </c>
      <c r="J14" s="9" t="s">
        <v>3609</v>
      </c>
      <c r="K14" s="65" t="s">
        <v>3644</v>
      </c>
      <c r="L14" s="3" t="s">
        <v>3715</v>
      </c>
      <c r="M14" s="3" t="s">
        <v>4958</v>
      </c>
      <c r="N14" s="3" t="s">
        <v>4959</v>
      </c>
      <c r="O14" s="3" t="s">
        <v>4960</v>
      </c>
      <c r="P14" s="3" t="s">
        <v>4961</v>
      </c>
      <c r="Q14" s="3" t="s">
        <v>3589</v>
      </c>
      <c r="R14" s="3" t="s">
        <v>4953</v>
      </c>
      <c r="S14" s="3" t="s">
        <v>3712</v>
      </c>
    </row>
    <row r="15" spans="1:19" x14ac:dyDescent="0.25">
      <c r="A15" s="9" t="s">
        <v>52</v>
      </c>
      <c r="B15" s="9" t="s">
        <v>3645</v>
      </c>
      <c r="C15" t="s">
        <v>3646</v>
      </c>
      <c r="D15" s="9" t="s">
        <v>3587</v>
      </c>
      <c r="E15" s="9" t="s">
        <v>3591</v>
      </c>
      <c r="F15" s="10">
        <v>0.58814100000000002</v>
      </c>
      <c r="G15" s="10">
        <v>1.2042900000000001</v>
      </c>
      <c r="H15" s="9" t="s">
        <v>3647</v>
      </c>
      <c r="I15" s="9" t="s">
        <v>3614</v>
      </c>
      <c r="J15" s="9" t="s">
        <v>3609</v>
      </c>
      <c r="K15" s="65" t="s">
        <v>3648</v>
      </c>
      <c r="L15" s="3" t="s">
        <v>3716</v>
      </c>
      <c r="M15" s="3" t="s">
        <v>4962</v>
      </c>
      <c r="N15" s="3" t="s">
        <v>4963</v>
      </c>
      <c r="O15" s="3" t="s">
        <v>4964</v>
      </c>
      <c r="P15" s="3" t="s">
        <v>4965</v>
      </c>
      <c r="Q15" s="3" t="s">
        <v>3589</v>
      </c>
      <c r="R15" s="3" t="s">
        <v>4944</v>
      </c>
      <c r="S15" s="3" t="s">
        <v>3712</v>
      </c>
    </row>
    <row r="18" spans="1:17" x14ac:dyDescent="0.25">
      <c r="A18" s="3"/>
      <c r="B18" s="3"/>
      <c r="C18" s="3"/>
      <c r="D18" s="3"/>
      <c r="E18" s="3"/>
      <c r="F18" s="3"/>
      <c r="G18" s="3"/>
      <c r="H18" s="3"/>
      <c r="I18" s="3"/>
      <c r="J18" s="3"/>
      <c r="K18" s="3"/>
      <c r="L18" s="3"/>
      <c r="M18" s="3"/>
      <c r="N18" s="3"/>
      <c r="O18" s="3"/>
      <c r="P18" s="3"/>
      <c r="Q18" s="3"/>
    </row>
    <row r="19" spans="1:17" x14ac:dyDescent="0.25">
      <c r="A19" s="3"/>
      <c r="B19" s="3"/>
      <c r="C19" s="3"/>
      <c r="D19" s="3"/>
      <c r="E19" s="3"/>
      <c r="F19" s="3"/>
      <c r="G19" s="3"/>
      <c r="H19" s="3"/>
      <c r="I19" s="3"/>
      <c r="J19" s="3"/>
      <c r="K19" s="3"/>
      <c r="L19" s="3"/>
      <c r="M19" s="3"/>
      <c r="N19" s="3"/>
      <c r="O19" s="3"/>
      <c r="P19" s="3"/>
      <c r="Q19" s="3"/>
    </row>
    <row r="20" spans="1:17" x14ac:dyDescent="0.25">
      <c r="A20" s="3"/>
      <c r="B20" s="3"/>
      <c r="C20" s="3"/>
      <c r="D20" s="3"/>
      <c r="E20" s="3"/>
      <c r="F20" s="3"/>
      <c r="G20" s="3"/>
      <c r="H20" s="3"/>
      <c r="I20" s="3"/>
      <c r="J20" s="3"/>
      <c r="K20" s="3"/>
      <c r="L20" s="3"/>
      <c r="M20" s="3"/>
      <c r="N20" s="3"/>
      <c r="O20" s="3"/>
      <c r="P20" s="3"/>
      <c r="Q20" s="3"/>
    </row>
    <row r="21" spans="1:17" x14ac:dyDescent="0.25">
      <c r="A21" s="3"/>
      <c r="B21" s="3"/>
      <c r="C21" s="3"/>
      <c r="D21" s="3"/>
      <c r="E21" s="3"/>
      <c r="F21" s="3"/>
      <c r="G21" s="3"/>
      <c r="H21" s="3"/>
      <c r="I21" s="3"/>
      <c r="J21" s="3"/>
      <c r="K21" s="3"/>
      <c r="L21" s="3"/>
      <c r="M21" s="3"/>
      <c r="N21" s="3"/>
      <c r="O21" s="3"/>
      <c r="P21" s="3"/>
      <c r="Q21" s="3"/>
    </row>
    <row r="22" spans="1:17" x14ac:dyDescent="0.25">
      <c r="A22" s="3"/>
      <c r="B22" s="3"/>
      <c r="C22" s="3"/>
      <c r="D22" s="3"/>
      <c r="E22" s="3"/>
      <c r="F22" s="3"/>
      <c r="G22" s="3"/>
      <c r="H22" s="3"/>
      <c r="I22" s="3"/>
      <c r="J22" s="3"/>
      <c r="K22" s="3"/>
      <c r="L22" s="3"/>
      <c r="M22" s="3"/>
      <c r="N22" s="3"/>
      <c r="O22" s="3"/>
      <c r="P22" s="3"/>
      <c r="Q22" s="3"/>
    </row>
    <row r="23" spans="1:17" x14ac:dyDescent="0.25">
      <c r="A23" s="3"/>
      <c r="B23" s="3"/>
      <c r="C23" s="3"/>
      <c r="D23" s="3"/>
      <c r="E23" s="3"/>
      <c r="F23" s="3"/>
      <c r="G23" s="3"/>
      <c r="H23" s="3"/>
      <c r="I23" s="3"/>
      <c r="J23" s="3"/>
      <c r="K23" s="3"/>
      <c r="L23" s="3"/>
      <c r="M23" s="3"/>
      <c r="N23" s="3"/>
      <c r="O23" s="3"/>
      <c r="P23" s="3"/>
      <c r="Q23" s="3"/>
    </row>
  </sheetData>
  <conditionalFormatting sqref="B2:B15">
    <cfRule type="duplicateValues" dxfId="1" priority="1"/>
  </conditionalFormatting>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C13" sqref="C13"/>
    </sheetView>
  </sheetViews>
  <sheetFormatPr defaultColWidth="8.88671875" defaultRowHeight="14.4" x14ac:dyDescent="0.3"/>
  <cols>
    <col min="1" max="1" width="23" customWidth="1"/>
    <col min="2" max="3" width="10.44140625" bestFit="1" customWidth="1"/>
    <col min="4" max="4" width="9.44140625" bestFit="1" customWidth="1"/>
    <col min="5" max="6" width="10.44140625" bestFit="1" customWidth="1"/>
    <col min="7" max="7" width="19.33203125" bestFit="1" customWidth="1"/>
    <col min="8" max="8" width="10.44140625" bestFit="1" customWidth="1"/>
    <col min="9" max="9" width="10.109375" bestFit="1" customWidth="1"/>
    <col min="10" max="10" width="13.44140625" bestFit="1" customWidth="1"/>
    <col min="11" max="11" width="15.44140625" bestFit="1" customWidth="1"/>
  </cols>
  <sheetData>
    <row r="1" spans="1:11" ht="27.75" customHeight="1" x14ac:dyDescent="0.25">
      <c r="A1" s="2" t="s">
        <v>4194</v>
      </c>
      <c r="B1" s="2"/>
      <c r="C1" s="36"/>
      <c r="D1" s="36"/>
      <c r="E1" s="36"/>
      <c r="F1" s="33"/>
      <c r="G1" s="36"/>
      <c r="H1" s="33"/>
      <c r="I1" s="36"/>
      <c r="J1" s="36"/>
      <c r="K1" s="36"/>
    </row>
    <row r="2" spans="1:11" ht="27.75" customHeight="1" thickBot="1" x14ac:dyDescent="0.3">
      <c r="A2" s="36"/>
      <c r="B2" s="2" t="s">
        <v>3748</v>
      </c>
      <c r="C2" s="2" t="s">
        <v>3776</v>
      </c>
      <c r="D2" s="2" t="s">
        <v>3751</v>
      </c>
      <c r="E2" s="2" t="s">
        <v>4195</v>
      </c>
      <c r="F2" s="2" t="s">
        <v>4196</v>
      </c>
      <c r="G2" s="37" t="s">
        <v>4197</v>
      </c>
      <c r="H2" s="38" t="s">
        <v>3833</v>
      </c>
      <c r="I2" s="2" t="s">
        <v>4198</v>
      </c>
      <c r="J2" s="2" t="s">
        <v>4199</v>
      </c>
      <c r="K2" s="2" t="s">
        <v>4200</v>
      </c>
    </row>
    <row r="3" spans="1:11" ht="27.75" customHeight="1" x14ac:dyDescent="0.25">
      <c r="A3" s="2" t="s">
        <v>3748</v>
      </c>
      <c r="B3" s="39"/>
      <c r="C3" s="40">
        <v>5.1999999999999998E-2</v>
      </c>
      <c r="D3" s="40">
        <v>0.124</v>
      </c>
      <c r="E3" s="41">
        <v>0.54300000000000004</v>
      </c>
      <c r="F3" s="42">
        <v>2E-3</v>
      </c>
      <c r="G3" s="43">
        <v>9.6000000000000002E-2</v>
      </c>
      <c r="H3" s="44">
        <v>0</v>
      </c>
      <c r="I3" s="36" t="s">
        <v>4201</v>
      </c>
      <c r="J3" s="36">
        <v>6094697</v>
      </c>
      <c r="K3" s="36" t="s">
        <v>4202</v>
      </c>
    </row>
    <row r="4" spans="1:11" ht="27.75" customHeight="1" x14ac:dyDescent="0.25">
      <c r="A4" s="2" t="s">
        <v>3776</v>
      </c>
      <c r="B4" s="45"/>
      <c r="C4" s="46"/>
      <c r="D4" s="47">
        <v>0.42299999999999999</v>
      </c>
      <c r="E4" s="48">
        <v>0.02</v>
      </c>
      <c r="F4" s="49">
        <v>2.9000000000000001E-2</v>
      </c>
      <c r="G4" s="50">
        <v>0.14099999999999999</v>
      </c>
      <c r="H4" s="44">
        <v>0</v>
      </c>
      <c r="I4" s="36" t="s">
        <v>4201</v>
      </c>
      <c r="J4" s="36">
        <v>6108340</v>
      </c>
      <c r="K4" s="36" t="s">
        <v>4203</v>
      </c>
    </row>
    <row r="5" spans="1:11" ht="27.75" customHeight="1" x14ac:dyDescent="0.25">
      <c r="A5" s="2" t="s">
        <v>3751</v>
      </c>
      <c r="B5" s="45"/>
      <c r="C5" s="49"/>
      <c r="D5" s="46"/>
      <c r="E5" s="51">
        <v>9.4E-2</v>
      </c>
      <c r="F5" s="49">
        <v>6.9000000000000006E-2</v>
      </c>
      <c r="G5" s="52">
        <v>0.46600000000000003</v>
      </c>
      <c r="H5" s="44">
        <v>6.4000000000000001E-2</v>
      </c>
      <c r="I5" s="36" t="s">
        <v>4204</v>
      </c>
      <c r="J5" s="36">
        <v>6110875</v>
      </c>
      <c r="K5" s="53" t="s">
        <v>4205</v>
      </c>
    </row>
    <row r="6" spans="1:11" ht="27.75" customHeight="1" x14ac:dyDescent="0.25">
      <c r="A6" s="2" t="s">
        <v>4195</v>
      </c>
      <c r="B6" s="45"/>
      <c r="C6" s="49"/>
      <c r="D6" s="49"/>
      <c r="E6" s="46"/>
      <c r="F6" s="49">
        <v>3.0000000000000001E-3</v>
      </c>
      <c r="G6" s="50">
        <v>7.4999999999999997E-2</v>
      </c>
      <c r="H6" s="44">
        <v>8.0000000000000002E-3</v>
      </c>
      <c r="I6" s="36" t="s">
        <v>4206</v>
      </c>
      <c r="J6" s="36">
        <v>6123495</v>
      </c>
      <c r="K6" s="36" t="s">
        <v>4207</v>
      </c>
    </row>
    <row r="7" spans="1:11" ht="27.75" customHeight="1" x14ac:dyDescent="0.25">
      <c r="A7" s="2" t="s">
        <v>4196</v>
      </c>
      <c r="B7" s="54"/>
      <c r="C7" s="55"/>
      <c r="D7" s="55"/>
      <c r="E7" s="55"/>
      <c r="F7" s="46"/>
      <c r="G7" s="56">
        <v>5.3999999999999999E-2</v>
      </c>
      <c r="H7" s="44">
        <v>1.0999999999999999E-2</v>
      </c>
      <c r="I7" s="36" t="s">
        <v>4201</v>
      </c>
      <c r="J7" s="36">
        <v>6129643</v>
      </c>
      <c r="K7" s="33" t="s">
        <v>4208</v>
      </c>
    </row>
    <row r="8" spans="1:11" ht="27.75" customHeight="1" thickBot="1" x14ac:dyDescent="0.3">
      <c r="A8" s="37" t="s">
        <v>4197</v>
      </c>
      <c r="B8" s="57"/>
      <c r="C8" s="58"/>
      <c r="D8" s="58"/>
      <c r="E8" s="58"/>
      <c r="F8" s="58"/>
      <c r="G8" s="59"/>
      <c r="H8" s="44">
        <v>2.5000000000000001E-2</v>
      </c>
      <c r="I8" s="36" t="s">
        <v>4117</v>
      </c>
      <c r="J8" s="36">
        <v>6178614</v>
      </c>
      <c r="K8" s="36" t="s">
        <v>4209</v>
      </c>
    </row>
    <row r="9" spans="1:11" ht="27.75" customHeight="1" x14ac:dyDescent="0.25">
      <c r="A9" s="2" t="s">
        <v>3833</v>
      </c>
      <c r="B9" s="36"/>
      <c r="C9" s="36"/>
      <c r="D9" s="36"/>
      <c r="E9" s="36"/>
      <c r="F9" s="36"/>
      <c r="G9" s="36"/>
      <c r="H9" s="60"/>
      <c r="I9" s="36" t="s">
        <v>4206</v>
      </c>
      <c r="J9" s="36">
        <v>6472891</v>
      </c>
      <c r="K9" s="36" t="s">
        <v>4210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J27" sqref="J27"/>
    </sheetView>
  </sheetViews>
  <sheetFormatPr defaultColWidth="15.109375" defaultRowHeight="14.4" x14ac:dyDescent="0.3"/>
  <cols>
    <col min="2" max="2" width="13.6640625" customWidth="1"/>
  </cols>
  <sheetData>
    <row r="1" spans="1:10" s="2" customFormat="1" x14ac:dyDescent="0.25">
      <c r="A1" s="1" t="s">
        <v>31</v>
      </c>
      <c r="B1" s="1" t="s">
        <v>32</v>
      </c>
      <c r="C1" s="1" t="s">
        <v>33</v>
      </c>
      <c r="D1" s="1" t="s">
        <v>34</v>
      </c>
      <c r="E1" s="1" t="s">
        <v>35</v>
      </c>
      <c r="F1" s="1" t="s">
        <v>36</v>
      </c>
      <c r="G1" s="1" t="s">
        <v>37</v>
      </c>
      <c r="H1" s="1" t="s">
        <v>38</v>
      </c>
      <c r="I1" s="1" t="s">
        <v>39</v>
      </c>
      <c r="J1" s="1" t="s">
        <v>40</v>
      </c>
    </row>
    <row r="2" spans="1:10" x14ac:dyDescent="0.25">
      <c r="A2" s="3" t="s">
        <v>41</v>
      </c>
      <c r="B2" s="3" t="s">
        <v>42</v>
      </c>
      <c r="C2" s="3" t="s">
        <v>43</v>
      </c>
      <c r="D2" s="3" t="s">
        <v>44</v>
      </c>
      <c r="E2" s="3" t="s">
        <v>45</v>
      </c>
      <c r="F2" s="3" t="s">
        <v>46</v>
      </c>
      <c r="G2" s="3" t="s">
        <v>47</v>
      </c>
      <c r="H2" s="3" t="s">
        <v>48</v>
      </c>
      <c r="I2" s="3" t="s">
        <v>49</v>
      </c>
      <c r="J2" s="3" t="s">
        <v>50</v>
      </c>
    </row>
    <row r="3" spans="1:10" x14ac:dyDescent="0.25">
      <c r="A3" s="3" t="s">
        <v>51</v>
      </c>
      <c r="B3" s="3" t="s">
        <v>52</v>
      </c>
      <c r="C3" s="3" t="s">
        <v>53</v>
      </c>
      <c r="D3" s="3" t="s">
        <v>54</v>
      </c>
      <c r="E3" s="3" t="s">
        <v>55</v>
      </c>
      <c r="F3" s="3" t="s">
        <v>56</v>
      </c>
      <c r="G3" s="3" t="s">
        <v>57</v>
      </c>
      <c r="H3" s="3" t="s">
        <v>58</v>
      </c>
      <c r="I3" s="3" t="s">
        <v>59</v>
      </c>
      <c r="J3" s="3" t="s">
        <v>50</v>
      </c>
    </row>
    <row r="4" spans="1:10" x14ac:dyDescent="0.25">
      <c r="A4" s="3" t="s">
        <v>51</v>
      </c>
      <c r="B4" s="3" t="s">
        <v>52</v>
      </c>
      <c r="C4" s="3" t="s">
        <v>53</v>
      </c>
      <c r="D4" s="3" t="s">
        <v>60</v>
      </c>
      <c r="E4" s="3" t="s">
        <v>61</v>
      </c>
      <c r="F4" s="3" t="s">
        <v>62</v>
      </c>
      <c r="G4" s="3" t="s">
        <v>47</v>
      </c>
      <c r="H4" s="3" t="s">
        <v>63</v>
      </c>
      <c r="I4" s="3" t="s">
        <v>64</v>
      </c>
      <c r="J4" s="3" t="s">
        <v>50</v>
      </c>
    </row>
    <row r="5" spans="1:10" x14ac:dyDescent="0.25">
      <c r="A5" s="3" t="s">
        <v>65</v>
      </c>
      <c r="B5" s="3" t="s">
        <v>42</v>
      </c>
      <c r="C5" s="3" t="s">
        <v>66</v>
      </c>
      <c r="D5" s="3" t="s">
        <v>67</v>
      </c>
      <c r="E5" s="3" t="s">
        <v>68</v>
      </c>
      <c r="F5" s="3" t="s">
        <v>69</v>
      </c>
      <c r="G5" s="3" t="s">
        <v>47</v>
      </c>
      <c r="H5" s="3" t="s">
        <v>70</v>
      </c>
      <c r="I5" s="3" t="s">
        <v>71</v>
      </c>
      <c r="J5" s="3" t="s">
        <v>50</v>
      </c>
    </row>
    <row r="6" spans="1:10" x14ac:dyDescent="0.25">
      <c r="A6" s="3" t="s">
        <v>72</v>
      </c>
      <c r="B6" s="3" t="s">
        <v>73</v>
      </c>
      <c r="C6" s="3" t="s">
        <v>74</v>
      </c>
      <c r="D6" s="3" t="s">
        <v>75</v>
      </c>
      <c r="E6" s="3" t="s">
        <v>76</v>
      </c>
      <c r="F6" s="3" t="s">
        <v>77</v>
      </c>
      <c r="G6" s="3" t="s">
        <v>57</v>
      </c>
      <c r="H6" s="3" t="s">
        <v>70</v>
      </c>
      <c r="I6" s="3" t="s">
        <v>78</v>
      </c>
      <c r="J6" s="3" t="s">
        <v>50</v>
      </c>
    </row>
    <row r="7" spans="1:10" x14ac:dyDescent="0.25">
      <c r="A7" s="3" t="s">
        <v>79</v>
      </c>
      <c r="B7" s="3" t="s">
        <v>42</v>
      </c>
      <c r="C7" s="3" t="s">
        <v>80</v>
      </c>
      <c r="D7" s="3" t="s">
        <v>81</v>
      </c>
      <c r="E7" s="3" t="s">
        <v>71</v>
      </c>
      <c r="F7" s="3" t="s">
        <v>82</v>
      </c>
      <c r="G7" s="3" t="s">
        <v>47</v>
      </c>
      <c r="H7" s="3" t="s">
        <v>83</v>
      </c>
      <c r="I7" s="3" t="s">
        <v>71</v>
      </c>
      <c r="J7" s="3" t="s">
        <v>50</v>
      </c>
    </row>
    <row r="8" spans="1:10" x14ac:dyDescent="0.25">
      <c r="A8" s="3" t="s">
        <v>84</v>
      </c>
      <c r="B8" s="3" t="s">
        <v>42</v>
      </c>
      <c r="C8" s="3" t="s">
        <v>85</v>
      </c>
      <c r="D8" s="3" t="s">
        <v>86</v>
      </c>
      <c r="E8" s="3" t="s">
        <v>87</v>
      </c>
      <c r="F8" s="3" t="s">
        <v>88</v>
      </c>
      <c r="G8" s="3" t="s">
        <v>47</v>
      </c>
      <c r="H8" s="3" t="s">
        <v>89</v>
      </c>
      <c r="I8" s="3" t="s">
        <v>90</v>
      </c>
      <c r="J8" s="3" t="s">
        <v>50</v>
      </c>
    </row>
    <row r="9" spans="1:10" x14ac:dyDescent="0.25">
      <c r="A9" s="3" t="s">
        <v>91</v>
      </c>
      <c r="B9" s="3" t="s">
        <v>42</v>
      </c>
      <c r="C9" s="3" t="s">
        <v>92</v>
      </c>
      <c r="D9" s="3" t="s">
        <v>93</v>
      </c>
      <c r="E9" s="3" t="s">
        <v>94</v>
      </c>
      <c r="F9" s="3" t="s">
        <v>95</v>
      </c>
      <c r="G9" s="3" t="s">
        <v>47</v>
      </c>
      <c r="H9" s="3" t="s">
        <v>96</v>
      </c>
      <c r="I9" s="3" t="s">
        <v>71</v>
      </c>
      <c r="J9" s="3" t="s">
        <v>50</v>
      </c>
    </row>
    <row r="10" spans="1:10" x14ac:dyDescent="0.25">
      <c r="A10" s="3" t="s">
        <v>51</v>
      </c>
      <c r="B10" s="3" t="s">
        <v>52</v>
      </c>
      <c r="C10" s="3" t="s">
        <v>53</v>
      </c>
      <c r="D10" s="3" t="s">
        <v>97</v>
      </c>
      <c r="E10" s="3" t="s">
        <v>98</v>
      </c>
      <c r="F10" s="3" t="s">
        <v>99</v>
      </c>
      <c r="G10" s="3" t="s">
        <v>57</v>
      </c>
      <c r="H10" s="3" t="s">
        <v>96</v>
      </c>
      <c r="I10" s="3" t="s">
        <v>100</v>
      </c>
      <c r="J10" s="3" t="s">
        <v>50</v>
      </c>
    </row>
    <row r="11" spans="1:10" x14ac:dyDescent="0.25">
      <c r="A11" s="3" t="s">
        <v>101</v>
      </c>
      <c r="B11" s="3" t="s">
        <v>42</v>
      </c>
      <c r="C11" s="3" t="s">
        <v>102</v>
      </c>
      <c r="D11" s="3" t="s">
        <v>103</v>
      </c>
      <c r="E11" s="3" t="s">
        <v>104</v>
      </c>
      <c r="F11" s="3" t="s">
        <v>105</v>
      </c>
      <c r="G11" s="3" t="s">
        <v>47</v>
      </c>
      <c r="H11" s="3" t="s">
        <v>58</v>
      </c>
      <c r="I11" s="3" t="s">
        <v>106</v>
      </c>
      <c r="J11" s="3" t="s">
        <v>50</v>
      </c>
    </row>
    <row r="12" spans="1:10" x14ac:dyDescent="0.25">
      <c r="A12" s="3" t="s">
        <v>51</v>
      </c>
      <c r="B12" s="3" t="s">
        <v>52</v>
      </c>
      <c r="C12" s="3" t="s">
        <v>53</v>
      </c>
      <c r="D12" s="3" t="s">
        <v>107</v>
      </c>
      <c r="E12" s="3" t="s">
        <v>108</v>
      </c>
      <c r="F12" s="3" t="s">
        <v>109</v>
      </c>
      <c r="G12" s="3" t="s">
        <v>57</v>
      </c>
      <c r="H12" s="3" t="s">
        <v>58</v>
      </c>
      <c r="I12" s="3" t="s">
        <v>110</v>
      </c>
      <c r="J12" s="3" t="s">
        <v>50</v>
      </c>
    </row>
    <row r="13" spans="1:10" x14ac:dyDescent="0.25">
      <c r="A13" s="3" t="s">
        <v>51</v>
      </c>
      <c r="B13" s="3" t="s">
        <v>52</v>
      </c>
      <c r="C13" s="3" t="s">
        <v>53</v>
      </c>
      <c r="D13" s="3" t="s">
        <v>111</v>
      </c>
      <c r="E13" s="3" t="s">
        <v>112</v>
      </c>
      <c r="F13" s="3" t="s">
        <v>113</v>
      </c>
      <c r="G13" s="3" t="s">
        <v>47</v>
      </c>
      <c r="H13" s="3" t="s">
        <v>58</v>
      </c>
      <c r="I13" s="3" t="s">
        <v>71</v>
      </c>
      <c r="J13" s="3" t="s">
        <v>50</v>
      </c>
    </row>
    <row r="14" spans="1:10" x14ac:dyDescent="0.25">
      <c r="A14" s="3" t="s">
        <v>114</v>
      </c>
      <c r="B14" s="3" t="s">
        <v>73</v>
      </c>
      <c r="C14" s="3" t="s">
        <v>115</v>
      </c>
      <c r="D14" s="3" t="s">
        <v>116</v>
      </c>
      <c r="E14" s="3" t="s">
        <v>117</v>
      </c>
      <c r="F14" s="3" t="s">
        <v>118</v>
      </c>
      <c r="G14" s="3" t="s">
        <v>57</v>
      </c>
      <c r="H14" s="3" t="s">
        <v>119</v>
      </c>
      <c r="I14" s="3" t="s">
        <v>120</v>
      </c>
      <c r="J14" s="3" t="s">
        <v>50</v>
      </c>
    </row>
    <row r="15" spans="1:10" x14ac:dyDescent="0.25">
      <c r="A15" s="3" t="s">
        <v>72</v>
      </c>
      <c r="B15" s="3" t="s">
        <v>73</v>
      </c>
      <c r="C15" s="3" t="s">
        <v>74</v>
      </c>
      <c r="D15" s="3" t="s">
        <v>121</v>
      </c>
      <c r="E15" s="3" t="s">
        <v>122</v>
      </c>
      <c r="F15" s="3" t="s">
        <v>123</v>
      </c>
      <c r="G15" s="3" t="s">
        <v>47</v>
      </c>
      <c r="H15" s="3" t="s">
        <v>119</v>
      </c>
      <c r="I15" s="3" t="s">
        <v>124</v>
      </c>
      <c r="J15" s="3" t="s">
        <v>50</v>
      </c>
    </row>
    <row r="16" spans="1:10" x14ac:dyDescent="0.25">
      <c r="A16" s="3" t="s">
        <v>51</v>
      </c>
      <c r="B16" s="3" t="s">
        <v>52</v>
      </c>
      <c r="C16" s="3" t="s">
        <v>53</v>
      </c>
      <c r="D16" s="3" t="s">
        <v>125</v>
      </c>
      <c r="E16" s="3" t="s">
        <v>126</v>
      </c>
      <c r="F16" s="3" t="s">
        <v>127</v>
      </c>
      <c r="G16" s="3" t="s">
        <v>57</v>
      </c>
      <c r="H16" s="3" t="s">
        <v>119</v>
      </c>
      <c r="I16" s="3" t="s">
        <v>128</v>
      </c>
      <c r="J16" s="3" t="s">
        <v>50</v>
      </c>
    </row>
    <row r="17" spans="1:10" x14ac:dyDescent="0.25">
      <c r="A17" s="3" t="s">
        <v>51</v>
      </c>
      <c r="B17" s="3" t="s">
        <v>52</v>
      </c>
      <c r="C17" s="3" t="s">
        <v>53</v>
      </c>
      <c r="D17" s="3" t="s">
        <v>129</v>
      </c>
      <c r="E17" s="3" t="s">
        <v>130</v>
      </c>
      <c r="F17" s="3" t="s">
        <v>131</v>
      </c>
      <c r="G17" s="3" t="s">
        <v>57</v>
      </c>
      <c r="H17" s="3" t="s">
        <v>132</v>
      </c>
      <c r="I17" s="3" t="s">
        <v>71</v>
      </c>
      <c r="J17" s="3" t="s">
        <v>50</v>
      </c>
    </row>
    <row r="18" spans="1:10" x14ac:dyDescent="0.25">
      <c r="A18" s="3" t="s">
        <v>133</v>
      </c>
      <c r="B18" s="3" t="s">
        <v>42</v>
      </c>
      <c r="C18" s="3" t="s">
        <v>134</v>
      </c>
      <c r="D18" s="3" t="s">
        <v>135</v>
      </c>
      <c r="E18" s="3" t="s">
        <v>71</v>
      </c>
      <c r="F18" s="3" t="s">
        <v>136</v>
      </c>
      <c r="G18" s="3" t="s">
        <v>47</v>
      </c>
      <c r="H18" s="3" t="s">
        <v>83</v>
      </c>
      <c r="I18" s="3" t="s">
        <v>71</v>
      </c>
      <c r="J18" s="3" t="s">
        <v>50</v>
      </c>
    </row>
    <row r="19" spans="1:10" x14ac:dyDescent="0.25">
      <c r="A19" s="3" t="s">
        <v>137</v>
      </c>
      <c r="B19" s="3" t="s">
        <v>138</v>
      </c>
      <c r="C19" s="3" t="s">
        <v>139</v>
      </c>
      <c r="D19" s="3" t="s">
        <v>140</v>
      </c>
      <c r="E19" s="3" t="s">
        <v>141</v>
      </c>
      <c r="F19" s="3" t="s">
        <v>142</v>
      </c>
      <c r="G19" s="3" t="s">
        <v>57</v>
      </c>
      <c r="H19" s="3" t="s">
        <v>143</v>
      </c>
      <c r="I19" s="3" t="s">
        <v>71</v>
      </c>
      <c r="J19" s="3" t="s">
        <v>50</v>
      </c>
    </row>
    <row r="20" spans="1:10" x14ac:dyDescent="0.25">
      <c r="A20" s="3" t="s">
        <v>137</v>
      </c>
      <c r="B20" s="3" t="s">
        <v>138</v>
      </c>
      <c r="C20" s="3" t="s">
        <v>139</v>
      </c>
      <c r="D20" s="3" t="s">
        <v>144</v>
      </c>
      <c r="E20" s="3" t="s">
        <v>71</v>
      </c>
      <c r="F20" s="3" t="s">
        <v>145</v>
      </c>
      <c r="G20" s="3" t="s">
        <v>57</v>
      </c>
      <c r="H20" s="3" t="s">
        <v>146</v>
      </c>
      <c r="I20" s="3" t="s">
        <v>71</v>
      </c>
      <c r="J20" s="3" t="s">
        <v>50</v>
      </c>
    </row>
    <row r="21" spans="1:10" x14ac:dyDescent="0.25">
      <c r="A21" s="3" t="s">
        <v>137</v>
      </c>
      <c r="B21" s="3" t="s">
        <v>138</v>
      </c>
      <c r="C21" s="3" t="s">
        <v>139</v>
      </c>
      <c r="D21" s="3" t="s">
        <v>147</v>
      </c>
      <c r="E21" s="3" t="s">
        <v>148</v>
      </c>
      <c r="F21" s="3" t="s">
        <v>149</v>
      </c>
      <c r="G21" s="3" t="s">
        <v>47</v>
      </c>
      <c r="H21" s="3" t="s">
        <v>83</v>
      </c>
      <c r="I21" s="3" t="s">
        <v>71</v>
      </c>
      <c r="J21" s="3" t="s">
        <v>50</v>
      </c>
    </row>
    <row r="22" spans="1:10" x14ac:dyDescent="0.25">
      <c r="A22" s="3" t="s">
        <v>114</v>
      </c>
      <c r="B22" s="3" t="s">
        <v>73</v>
      </c>
      <c r="C22" s="3" t="s">
        <v>115</v>
      </c>
      <c r="D22" s="3" t="s">
        <v>150</v>
      </c>
      <c r="E22" s="3" t="s">
        <v>151</v>
      </c>
      <c r="F22" s="3" t="s">
        <v>152</v>
      </c>
      <c r="G22" s="3" t="s">
        <v>47</v>
      </c>
      <c r="H22" s="3" t="s">
        <v>153</v>
      </c>
      <c r="I22" s="3" t="s">
        <v>154</v>
      </c>
      <c r="J22" s="3" t="s">
        <v>50</v>
      </c>
    </row>
    <row r="23" spans="1:10" x14ac:dyDescent="0.25">
      <c r="A23" s="3" t="s">
        <v>155</v>
      </c>
      <c r="B23" s="3" t="s">
        <v>42</v>
      </c>
      <c r="C23" s="3" t="s">
        <v>156</v>
      </c>
      <c r="D23" s="3" t="s">
        <v>157</v>
      </c>
      <c r="E23" s="3" t="s">
        <v>158</v>
      </c>
      <c r="F23" s="3" t="s">
        <v>159</v>
      </c>
      <c r="G23" s="3" t="s">
        <v>47</v>
      </c>
      <c r="H23" s="3" t="s">
        <v>160</v>
      </c>
      <c r="I23" s="3" t="s">
        <v>71</v>
      </c>
      <c r="J23" s="3" t="s">
        <v>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workbookViewId="0">
      <selection sqref="A1:XFD1048576"/>
    </sheetView>
  </sheetViews>
  <sheetFormatPr defaultColWidth="12.5546875" defaultRowHeight="14.4" x14ac:dyDescent="0.3"/>
  <cols>
    <col min="1" max="1" width="13.109375" style="130" bestFit="1" customWidth="1"/>
    <col min="2" max="2" width="14.44140625" style="130" bestFit="1" customWidth="1"/>
    <col min="3" max="3" width="12.5546875" style="130"/>
    <col min="4" max="4" width="12.5546875" style="133"/>
    <col min="5" max="10" width="12.5546875" style="130"/>
    <col min="11" max="11" width="16.44140625" style="130" customWidth="1"/>
    <col min="12" max="17" width="12.5546875" style="130"/>
    <col min="18" max="18" width="6.44140625" style="130" customWidth="1"/>
    <col min="19" max="19" width="39.44140625" style="130" customWidth="1"/>
    <col min="20" max="20" width="12.5546875" style="130"/>
    <col min="21" max="21" width="9.33203125" style="130" bestFit="1" customWidth="1"/>
    <col min="22" max="22" width="11.44140625" style="130" bestFit="1" customWidth="1"/>
    <col min="23" max="23" width="10.44140625" style="130" bestFit="1" customWidth="1"/>
    <col min="24" max="24" width="18.33203125" style="131" bestFit="1" customWidth="1"/>
    <col min="25" max="25" width="12.5546875" style="130"/>
    <col min="26" max="26" width="12.5546875" style="132"/>
    <col min="27" max="16384" width="12.5546875" style="130"/>
  </cols>
  <sheetData>
    <row r="1" spans="1:27" ht="15" x14ac:dyDescent="0.25">
      <c r="A1" s="2" t="s">
        <v>4981</v>
      </c>
      <c r="B1" s="2"/>
      <c r="C1" s="2"/>
      <c r="D1" s="38"/>
      <c r="E1" s="2"/>
      <c r="F1" s="2"/>
      <c r="G1" s="2"/>
      <c r="H1" s="2"/>
      <c r="I1" s="2"/>
      <c r="J1" s="2"/>
      <c r="K1" s="2"/>
      <c r="L1" s="2"/>
      <c r="M1" s="2"/>
      <c r="N1" s="2"/>
      <c r="O1" s="2"/>
      <c r="P1" s="2">
        <f>0.05/66</f>
        <v>7.5757575757575758E-4</v>
      </c>
      <c r="Q1" s="2"/>
      <c r="R1" s="2"/>
      <c r="S1" s="2"/>
    </row>
    <row r="2" spans="1:27" ht="15" x14ac:dyDescent="0.25">
      <c r="Z2" s="134" t="s">
        <v>4982</v>
      </c>
    </row>
    <row r="3" spans="1:27" x14ac:dyDescent="0.3">
      <c r="A3" s="2" t="s">
        <v>3597</v>
      </c>
      <c r="B3" s="2" t="s">
        <v>3718</v>
      </c>
      <c r="C3" s="2" t="s">
        <v>3573</v>
      </c>
      <c r="D3" s="38" t="s">
        <v>3574</v>
      </c>
      <c r="E3" s="2" t="s">
        <v>3575</v>
      </c>
      <c r="F3" s="2" t="s">
        <v>3576</v>
      </c>
      <c r="G3" s="2" t="s">
        <v>3577</v>
      </c>
      <c r="H3" s="2" t="s">
        <v>3578</v>
      </c>
      <c r="I3" s="2" t="s">
        <v>3579</v>
      </c>
      <c r="J3" s="2" t="s">
        <v>3580</v>
      </c>
      <c r="K3" s="2" t="s">
        <v>3581</v>
      </c>
      <c r="L3" s="2" t="s">
        <v>3691</v>
      </c>
      <c r="M3" s="2" t="s">
        <v>3582</v>
      </c>
      <c r="N3" s="2" t="s">
        <v>3680</v>
      </c>
      <c r="O3" s="2" t="s">
        <v>3583</v>
      </c>
      <c r="P3" s="2" t="s">
        <v>3584</v>
      </c>
      <c r="Q3" s="2" t="s">
        <v>3585</v>
      </c>
      <c r="R3" s="2" t="s">
        <v>3586</v>
      </c>
      <c r="S3" s="4" t="s">
        <v>3717</v>
      </c>
      <c r="T3" s="2" t="s">
        <v>4983</v>
      </c>
      <c r="U3" s="2" t="s">
        <v>4984</v>
      </c>
      <c r="V3" s="2" t="s">
        <v>4985</v>
      </c>
      <c r="W3" s="2" t="s">
        <v>4986</v>
      </c>
      <c r="X3" s="135" t="s">
        <v>4987</v>
      </c>
      <c r="Y3" s="2" t="s">
        <v>4988</v>
      </c>
      <c r="Z3" s="136" t="s">
        <v>4989</v>
      </c>
      <c r="AA3" s="137" t="s">
        <v>4990</v>
      </c>
    </row>
    <row r="4" spans="1:27" ht="15" x14ac:dyDescent="0.25">
      <c r="A4" s="138" t="s">
        <v>3719</v>
      </c>
      <c r="B4" s="138" t="s">
        <v>3721</v>
      </c>
      <c r="C4" s="138" t="s">
        <v>3593</v>
      </c>
      <c r="D4" s="138" t="s">
        <v>3588</v>
      </c>
      <c r="E4" s="138" t="s">
        <v>4535</v>
      </c>
      <c r="F4" s="139">
        <v>2.7439070000000001</v>
      </c>
      <c r="G4" s="139">
        <v>0.122793</v>
      </c>
      <c r="H4" s="139">
        <v>2.5032329999999998</v>
      </c>
      <c r="I4" s="139">
        <v>3.0077199999999999</v>
      </c>
      <c r="J4" s="139">
        <v>21.551190999999999</v>
      </c>
      <c r="K4" s="106">
        <v>1.8399999999999999E-101</v>
      </c>
      <c r="L4" s="138" t="s">
        <v>4536</v>
      </c>
      <c r="M4" s="138" t="s">
        <v>4537</v>
      </c>
      <c r="N4" s="138" t="s">
        <v>4538</v>
      </c>
      <c r="O4" s="138" t="s">
        <v>4539</v>
      </c>
      <c r="P4" s="138" t="s">
        <v>3605</v>
      </c>
      <c r="Q4" s="138" t="s">
        <v>4310</v>
      </c>
      <c r="R4" s="138" t="s">
        <v>3722</v>
      </c>
      <c r="S4" s="140" t="s">
        <v>3720</v>
      </c>
      <c r="T4" s="130">
        <v>0.99853000000000003</v>
      </c>
      <c r="U4" s="130">
        <v>0.99261999999999995</v>
      </c>
      <c r="V4" s="130" t="s">
        <v>4991</v>
      </c>
      <c r="W4" s="141" t="s">
        <v>4880</v>
      </c>
      <c r="X4" s="142" t="s">
        <v>4880</v>
      </c>
      <c r="Y4" s="141" t="s">
        <v>4880</v>
      </c>
      <c r="Z4" s="143" t="s">
        <v>4880</v>
      </c>
      <c r="AA4" s="141" t="s">
        <v>4880</v>
      </c>
    </row>
    <row r="5" spans="1:27" ht="15" x14ac:dyDescent="0.25">
      <c r="A5" s="138" t="s">
        <v>3723</v>
      </c>
      <c r="B5" s="138" t="s">
        <v>3724</v>
      </c>
      <c r="C5" s="138" t="s">
        <v>3591</v>
      </c>
      <c r="D5" s="138" t="s">
        <v>3587</v>
      </c>
      <c r="E5" s="138" t="s">
        <v>4540</v>
      </c>
      <c r="F5" s="139">
        <v>1.9513469999999999</v>
      </c>
      <c r="G5" s="139">
        <v>7.4214000000000002E-2</v>
      </c>
      <c r="H5" s="139">
        <v>1.805887</v>
      </c>
      <c r="I5" s="139">
        <v>2.1085229999999999</v>
      </c>
      <c r="J5" s="139">
        <v>16.914124000000001</v>
      </c>
      <c r="K5" s="106">
        <v>3.3100000000000002E-63</v>
      </c>
      <c r="L5" s="138" t="s">
        <v>4541</v>
      </c>
      <c r="M5" s="138" t="s">
        <v>4542</v>
      </c>
      <c r="N5" s="138" t="s">
        <v>4543</v>
      </c>
      <c r="O5" s="138" t="s">
        <v>4544</v>
      </c>
      <c r="P5" s="138" t="s">
        <v>3605</v>
      </c>
      <c r="Q5" s="138" t="s">
        <v>4310</v>
      </c>
      <c r="R5" s="138" t="s">
        <v>3722</v>
      </c>
      <c r="S5" s="144" t="s">
        <v>4992</v>
      </c>
      <c r="T5" s="145">
        <v>0.91774</v>
      </c>
      <c r="U5" s="146">
        <v>0.75788</v>
      </c>
      <c r="V5" s="130" t="s">
        <v>4991</v>
      </c>
      <c r="W5" s="138" t="s">
        <v>3591</v>
      </c>
      <c r="X5" s="131">
        <v>0.57560699999999998</v>
      </c>
      <c r="Y5" s="53">
        <v>5.58</v>
      </c>
      <c r="Z5" s="147">
        <v>1</v>
      </c>
      <c r="AA5" s="148">
        <v>1</v>
      </c>
    </row>
    <row r="6" spans="1:27" ht="15" x14ac:dyDescent="0.25">
      <c r="A6" s="138" t="s">
        <v>3725</v>
      </c>
      <c r="B6" s="138" t="s">
        <v>3727</v>
      </c>
      <c r="C6" s="138" t="s">
        <v>3588</v>
      </c>
      <c r="D6" s="138" t="s">
        <v>3593</v>
      </c>
      <c r="E6" s="138" t="s">
        <v>4545</v>
      </c>
      <c r="F6" s="139">
        <v>2.4791780000000001</v>
      </c>
      <c r="G6" s="139">
        <v>0.140648</v>
      </c>
      <c r="H6" s="139">
        <v>2.2035079999999998</v>
      </c>
      <c r="I6" s="139">
        <v>2.7893349999999999</v>
      </c>
      <c r="J6" s="139">
        <v>15.096633000000001</v>
      </c>
      <c r="K6" s="106">
        <v>1.0199999999999999E-50</v>
      </c>
      <c r="L6" s="138" t="s">
        <v>4546</v>
      </c>
      <c r="M6" s="138" t="s">
        <v>4547</v>
      </c>
      <c r="N6" s="138" t="s">
        <v>4548</v>
      </c>
      <c r="O6" s="138" t="s">
        <v>4549</v>
      </c>
      <c r="P6" s="138" t="s">
        <v>3605</v>
      </c>
      <c r="Q6" s="138" t="s">
        <v>4318</v>
      </c>
      <c r="R6" s="138" t="s">
        <v>3722</v>
      </c>
      <c r="S6" s="140" t="s">
        <v>3726</v>
      </c>
      <c r="T6" s="130">
        <v>0.91827000000000003</v>
      </c>
      <c r="U6" s="130">
        <v>0.57655999999999996</v>
      </c>
      <c r="V6" s="130" t="s">
        <v>4991</v>
      </c>
      <c r="W6" s="141" t="s">
        <v>4880</v>
      </c>
      <c r="X6" s="142" t="s">
        <v>4880</v>
      </c>
      <c r="Y6" s="141" t="s">
        <v>4880</v>
      </c>
      <c r="Z6" s="143" t="s">
        <v>4880</v>
      </c>
      <c r="AA6" s="141" t="s">
        <v>4880</v>
      </c>
    </row>
    <row r="7" spans="1:27" ht="15" x14ac:dyDescent="0.25">
      <c r="A7" s="138" t="s">
        <v>3728</v>
      </c>
      <c r="B7" s="138" t="s">
        <v>3730</v>
      </c>
      <c r="C7" s="138" t="s">
        <v>3591</v>
      </c>
      <c r="D7" s="138" t="s">
        <v>3587</v>
      </c>
      <c r="E7" s="138" t="s">
        <v>4550</v>
      </c>
      <c r="F7" s="139">
        <v>2.439527</v>
      </c>
      <c r="G7" s="139">
        <v>0.146009</v>
      </c>
      <c r="H7" s="139">
        <v>2.1533500000000001</v>
      </c>
      <c r="I7" s="139">
        <v>2.7637369999999999</v>
      </c>
      <c r="J7" s="139">
        <v>14.008186</v>
      </c>
      <c r="K7" s="106">
        <v>6.5700000000000002E-44</v>
      </c>
      <c r="L7" s="138" t="s">
        <v>4551</v>
      </c>
      <c r="M7" s="138" t="s">
        <v>4552</v>
      </c>
      <c r="N7" s="138" t="s">
        <v>4553</v>
      </c>
      <c r="O7" s="138" t="s">
        <v>4554</v>
      </c>
      <c r="P7" s="138" t="s">
        <v>138</v>
      </c>
      <c r="Q7" s="138" t="s">
        <v>4555</v>
      </c>
      <c r="R7" s="138" t="s">
        <v>3731</v>
      </c>
      <c r="S7" s="140" t="s">
        <v>3729</v>
      </c>
      <c r="T7" s="145">
        <v>1</v>
      </c>
      <c r="U7" s="145">
        <v>1</v>
      </c>
      <c r="V7" s="138" t="s">
        <v>4985</v>
      </c>
      <c r="W7" s="138" t="s">
        <v>3591</v>
      </c>
      <c r="X7" s="131">
        <v>0.88014199999999998</v>
      </c>
      <c r="Y7" s="130">
        <v>14.88</v>
      </c>
      <c r="Z7" s="147">
        <v>1</v>
      </c>
      <c r="AA7" s="148">
        <v>1</v>
      </c>
    </row>
    <row r="8" spans="1:27" ht="15" x14ac:dyDescent="0.25">
      <c r="A8" s="138" t="s">
        <v>3732</v>
      </c>
      <c r="B8" s="138" t="s">
        <v>3734</v>
      </c>
      <c r="C8" s="138" t="s">
        <v>3591</v>
      </c>
      <c r="D8" s="138" t="s">
        <v>3593</v>
      </c>
      <c r="E8" s="138" t="s">
        <v>4556</v>
      </c>
      <c r="F8" s="139">
        <v>1.666812</v>
      </c>
      <c r="G8" s="139">
        <v>8.5166000000000006E-2</v>
      </c>
      <c r="H8" s="139">
        <v>1.499887</v>
      </c>
      <c r="I8" s="139">
        <v>1.8523160000000001</v>
      </c>
      <c r="J8" s="139">
        <v>9.4897229999999997</v>
      </c>
      <c r="K8" s="106">
        <v>4.8200000000000004E-21</v>
      </c>
      <c r="L8" s="138" t="s">
        <v>4557</v>
      </c>
      <c r="M8" s="138" t="s">
        <v>4558</v>
      </c>
      <c r="N8" s="138" t="s">
        <v>4559</v>
      </c>
      <c r="O8" s="138" t="s">
        <v>4560</v>
      </c>
      <c r="P8" s="138" t="s">
        <v>3605</v>
      </c>
      <c r="Q8" s="138" t="s">
        <v>4318</v>
      </c>
      <c r="R8" s="138" t="s">
        <v>3722</v>
      </c>
      <c r="S8" s="144" t="s">
        <v>3733</v>
      </c>
      <c r="T8" s="146">
        <v>0.99983999999999995</v>
      </c>
      <c r="U8" s="146">
        <v>0.99895</v>
      </c>
      <c r="V8" s="130" t="s">
        <v>4985</v>
      </c>
      <c r="W8" s="138" t="s">
        <v>3591</v>
      </c>
      <c r="X8" s="131">
        <v>0.120973</v>
      </c>
      <c r="Y8" s="130">
        <v>1.82</v>
      </c>
      <c r="Z8" s="147">
        <v>1</v>
      </c>
      <c r="AA8" s="148">
        <v>1</v>
      </c>
    </row>
    <row r="9" spans="1:27" ht="15" x14ac:dyDescent="0.25">
      <c r="A9" s="138" t="s">
        <v>3735</v>
      </c>
      <c r="B9" s="138" t="s">
        <v>3737</v>
      </c>
      <c r="C9" s="138" t="s">
        <v>3588</v>
      </c>
      <c r="D9" s="138" t="s">
        <v>3591</v>
      </c>
      <c r="E9" s="138" t="s">
        <v>4561</v>
      </c>
      <c r="F9" s="139">
        <v>1.459071</v>
      </c>
      <c r="G9" s="139">
        <v>5.8106999999999999E-2</v>
      </c>
      <c r="H9" s="139">
        <v>1.34518</v>
      </c>
      <c r="I9" s="139">
        <v>1.5826039999999999</v>
      </c>
      <c r="J9" s="139">
        <v>9.1112500000000001</v>
      </c>
      <c r="K9" s="106">
        <v>1.5999999999999999E-19</v>
      </c>
      <c r="L9" s="138" t="s">
        <v>4562</v>
      </c>
      <c r="M9" s="138" t="s">
        <v>4563</v>
      </c>
      <c r="N9" s="138" t="s">
        <v>4564</v>
      </c>
      <c r="O9" s="138" t="s">
        <v>3738</v>
      </c>
      <c r="P9" s="138" t="s">
        <v>3605</v>
      </c>
      <c r="Q9" s="138" t="s">
        <v>4318</v>
      </c>
      <c r="R9" s="138" t="s">
        <v>3722</v>
      </c>
      <c r="S9" s="144" t="s">
        <v>3736</v>
      </c>
      <c r="T9" s="146">
        <v>0.98004000000000002</v>
      </c>
      <c r="U9" s="138">
        <v>0.92132000000000003</v>
      </c>
      <c r="V9" s="138" t="s">
        <v>4991</v>
      </c>
      <c r="W9" s="138" t="s">
        <v>3588</v>
      </c>
      <c r="X9" s="131">
        <v>0.70664400000000005</v>
      </c>
      <c r="Y9" s="130">
        <v>2.39</v>
      </c>
      <c r="Z9" s="147">
        <v>1</v>
      </c>
      <c r="AA9" s="148">
        <v>1</v>
      </c>
    </row>
    <row r="10" spans="1:27" ht="75" x14ac:dyDescent="0.25">
      <c r="A10" s="138" t="s">
        <v>3739</v>
      </c>
      <c r="B10" s="138" t="s">
        <v>3741</v>
      </c>
      <c r="C10" s="138" t="s">
        <v>3587</v>
      </c>
      <c r="D10" s="138" t="s">
        <v>3591</v>
      </c>
      <c r="E10" s="138" t="s">
        <v>4565</v>
      </c>
      <c r="F10" s="139">
        <v>1.2163470000000001</v>
      </c>
      <c r="G10" s="139">
        <v>4.2155999999999999E-2</v>
      </c>
      <c r="H10" s="139">
        <v>1.1337219999999999</v>
      </c>
      <c r="I10" s="139">
        <v>1.3049949999999999</v>
      </c>
      <c r="J10" s="139">
        <v>5.4568459999999996</v>
      </c>
      <c r="K10" s="106">
        <v>6.2200000000000001E-8</v>
      </c>
      <c r="L10" s="138" t="s">
        <v>4566</v>
      </c>
      <c r="M10" s="138" t="s">
        <v>4567</v>
      </c>
      <c r="N10" s="138" t="s">
        <v>4568</v>
      </c>
      <c r="O10" s="138" t="s">
        <v>3738</v>
      </c>
      <c r="P10" s="138" t="s">
        <v>3605</v>
      </c>
      <c r="Q10" s="138" t="s">
        <v>4310</v>
      </c>
      <c r="R10" s="138" t="s">
        <v>3722</v>
      </c>
      <c r="S10" s="144" t="s">
        <v>3740</v>
      </c>
      <c r="T10" s="138">
        <v>0.75768000000000002</v>
      </c>
      <c r="U10" s="138">
        <v>0.35748000000000002</v>
      </c>
      <c r="V10" s="138" t="s">
        <v>4991</v>
      </c>
      <c r="W10" s="138" t="s">
        <v>3587</v>
      </c>
      <c r="X10" s="131">
        <v>0.45265699999999998</v>
      </c>
      <c r="Y10" s="130">
        <v>1.34</v>
      </c>
      <c r="Z10" s="147">
        <v>1</v>
      </c>
      <c r="AA10" s="148">
        <v>1</v>
      </c>
    </row>
    <row r="11" spans="1:27" ht="15" x14ac:dyDescent="0.25">
      <c r="A11" s="138" t="s">
        <v>101</v>
      </c>
      <c r="B11" s="138" t="s">
        <v>3703</v>
      </c>
      <c r="C11" s="138" t="s">
        <v>3587</v>
      </c>
      <c r="D11" s="138" t="s">
        <v>3593</v>
      </c>
      <c r="E11" s="138" t="s">
        <v>4569</v>
      </c>
      <c r="F11" s="139">
        <v>1.200823</v>
      </c>
      <c r="G11" s="139">
        <v>4.1274999999999999E-2</v>
      </c>
      <c r="H11" s="139">
        <v>1.1199239999999999</v>
      </c>
      <c r="I11" s="139">
        <v>1.287566</v>
      </c>
      <c r="J11" s="139">
        <v>5.1428250000000002</v>
      </c>
      <c r="K11" s="106">
        <v>3.3799999999999998E-7</v>
      </c>
      <c r="L11" s="138" t="s">
        <v>4570</v>
      </c>
      <c r="M11" s="138" t="s">
        <v>4571</v>
      </c>
      <c r="N11" s="138" t="s">
        <v>4572</v>
      </c>
      <c r="O11" s="138" t="s">
        <v>3738</v>
      </c>
      <c r="P11" s="138" t="s">
        <v>3605</v>
      </c>
      <c r="Q11" s="138" t="s">
        <v>4318</v>
      </c>
      <c r="R11" s="138" t="s">
        <v>3722</v>
      </c>
      <c r="S11" s="144" t="s">
        <v>104</v>
      </c>
      <c r="T11" s="138">
        <v>0.97968</v>
      </c>
      <c r="U11" s="138">
        <v>0.93418999999999996</v>
      </c>
      <c r="V11" s="138" t="s">
        <v>4991</v>
      </c>
      <c r="W11" s="138" t="s">
        <v>3587</v>
      </c>
      <c r="X11" s="131">
        <v>0.44284000000000001</v>
      </c>
      <c r="Y11" s="130">
        <v>1.1299999999999999</v>
      </c>
      <c r="Z11" s="136">
        <v>3.7999999999999999E-2</v>
      </c>
      <c r="AA11" s="149">
        <v>0.95699999999999996</v>
      </c>
    </row>
    <row r="12" spans="1:27" ht="15" x14ac:dyDescent="0.25">
      <c r="A12" s="138" t="s">
        <v>3742</v>
      </c>
      <c r="B12" s="138" t="s">
        <v>3743</v>
      </c>
      <c r="C12" s="138" t="s">
        <v>3587</v>
      </c>
      <c r="D12" s="138" t="s">
        <v>3591</v>
      </c>
      <c r="E12" s="138" t="s">
        <v>4573</v>
      </c>
      <c r="F12" s="139">
        <v>1.194906</v>
      </c>
      <c r="G12" s="139">
        <v>4.2209999999999998E-2</v>
      </c>
      <c r="H12" s="139">
        <v>1.1121730000000001</v>
      </c>
      <c r="I12" s="139">
        <v>1.283792</v>
      </c>
      <c r="J12" s="139">
        <v>4.8642000000000003</v>
      </c>
      <c r="K12" s="106">
        <v>1.3999999999999999E-6</v>
      </c>
      <c r="L12" s="138" t="s">
        <v>4574</v>
      </c>
      <c r="M12" s="138" t="s">
        <v>4575</v>
      </c>
      <c r="N12" s="138" t="s">
        <v>4576</v>
      </c>
      <c r="O12" s="138" t="s">
        <v>4577</v>
      </c>
      <c r="P12" s="138" t="s">
        <v>3605</v>
      </c>
      <c r="Q12" s="138" t="s">
        <v>4310</v>
      </c>
      <c r="R12" s="138" t="s">
        <v>3722</v>
      </c>
      <c r="S12" s="144" t="s">
        <v>104</v>
      </c>
      <c r="T12" s="138">
        <v>0.97455999999999998</v>
      </c>
      <c r="U12" s="138">
        <v>0.90212999999999999</v>
      </c>
      <c r="V12" s="138" t="s">
        <v>4991</v>
      </c>
      <c r="W12" s="138" t="s">
        <v>3587</v>
      </c>
      <c r="X12" s="131">
        <v>0.57997900000000002</v>
      </c>
      <c r="Y12" s="130">
        <v>1.19</v>
      </c>
      <c r="Z12" s="136">
        <v>0.38600000000000001</v>
      </c>
      <c r="AA12" s="148">
        <v>0.99900000000000011</v>
      </c>
    </row>
    <row r="13" spans="1:27" ht="15" x14ac:dyDescent="0.25">
      <c r="A13" s="138" t="s">
        <v>3744</v>
      </c>
      <c r="B13" s="138" t="s">
        <v>3745</v>
      </c>
      <c r="C13" s="138" t="s">
        <v>3591</v>
      </c>
      <c r="D13" s="138" t="s">
        <v>3587</v>
      </c>
      <c r="E13" s="138" t="s">
        <v>4578</v>
      </c>
      <c r="F13" s="139">
        <v>1.23142</v>
      </c>
      <c r="G13" s="139">
        <v>5.5808999999999997E-2</v>
      </c>
      <c r="H13" s="139">
        <v>1.122034</v>
      </c>
      <c r="I13" s="139">
        <v>1.3514699999999999</v>
      </c>
      <c r="J13" s="139">
        <v>4.3860099999999997</v>
      </c>
      <c r="K13" s="106">
        <v>1.36E-5</v>
      </c>
      <c r="L13" s="138" t="s">
        <v>4579</v>
      </c>
      <c r="M13" s="138" t="s">
        <v>4580</v>
      </c>
      <c r="N13" s="138" t="s">
        <v>4581</v>
      </c>
      <c r="O13" s="138" t="s">
        <v>4582</v>
      </c>
      <c r="P13" s="138" t="s">
        <v>3605</v>
      </c>
      <c r="Q13" s="138" t="s">
        <v>4318</v>
      </c>
      <c r="R13" s="138" t="s">
        <v>3722</v>
      </c>
      <c r="S13" s="144" t="s">
        <v>104</v>
      </c>
      <c r="T13" s="138">
        <v>0.94088000000000005</v>
      </c>
      <c r="U13" s="138">
        <v>0.70033999999999996</v>
      </c>
      <c r="V13" s="138" t="s">
        <v>4991</v>
      </c>
      <c r="W13" s="138" t="s">
        <v>3591</v>
      </c>
      <c r="X13" s="131">
        <v>0.18154699999999999</v>
      </c>
      <c r="Y13" s="130">
        <v>1.2</v>
      </c>
      <c r="Z13" s="136">
        <v>0.127</v>
      </c>
      <c r="AA13" s="149">
        <v>0.99099999999999999</v>
      </c>
    </row>
    <row r="14" spans="1:27" ht="15" x14ac:dyDescent="0.25">
      <c r="A14" s="138" t="s">
        <v>3759</v>
      </c>
      <c r="B14" s="138" t="s">
        <v>3761</v>
      </c>
      <c r="C14" s="138" t="s">
        <v>3591</v>
      </c>
      <c r="D14" s="138" t="s">
        <v>3587</v>
      </c>
      <c r="E14" s="138" t="s">
        <v>4583</v>
      </c>
      <c r="F14" s="139">
        <v>1.165279</v>
      </c>
      <c r="G14" s="139">
        <v>4.0821999999999997E-2</v>
      </c>
      <c r="H14" s="139">
        <v>1.0852679999999999</v>
      </c>
      <c r="I14" s="139">
        <v>1.2511890000000001</v>
      </c>
      <c r="J14" s="139">
        <v>4.2146210000000002</v>
      </c>
      <c r="K14" s="106">
        <v>2.9E-5</v>
      </c>
      <c r="L14" s="138" t="s">
        <v>4584</v>
      </c>
      <c r="M14" s="138" t="s">
        <v>4585</v>
      </c>
      <c r="N14" s="138" t="s">
        <v>4586</v>
      </c>
      <c r="O14" s="138" t="s">
        <v>3738</v>
      </c>
      <c r="P14" s="138" t="s">
        <v>3605</v>
      </c>
      <c r="Q14" s="138" t="s">
        <v>4318</v>
      </c>
      <c r="R14" s="138" t="s">
        <v>3762</v>
      </c>
      <c r="S14" s="144" t="s">
        <v>3760</v>
      </c>
      <c r="T14" s="138">
        <v>0.99965999999999999</v>
      </c>
      <c r="U14" s="138">
        <v>0.99890000000000001</v>
      </c>
      <c r="V14" s="138" t="s">
        <v>4985</v>
      </c>
      <c r="W14" s="138" t="s">
        <v>3591</v>
      </c>
      <c r="X14" s="131">
        <v>0.42191800000000002</v>
      </c>
      <c r="Y14" s="130">
        <v>1.1200000000000001</v>
      </c>
      <c r="Z14" s="150">
        <v>0.02</v>
      </c>
      <c r="AA14" s="148">
        <v>0.92299999999999993</v>
      </c>
    </row>
    <row r="15" spans="1:27" ht="15" x14ac:dyDescent="0.25">
      <c r="A15" s="138" t="s">
        <v>137</v>
      </c>
      <c r="B15" s="138" t="s">
        <v>3710</v>
      </c>
      <c r="C15" s="151" t="s">
        <v>3591</v>
      </c>
      <c r="D15" s="151" t="s">
        <v>3587</v>
      </c>
      <c r="E15" s="138" t="s">
        <v>4587</v>
      </c>
      <c r="F15" s="139">
        <v>1.1624960184511368</v>
      </c>
      <c r="G15" s="139">
        <v>3.0172999999999998E-2</v>
      </c>
      <c r="H15" s="139">
        <v>1.0825756206135388</v>
      </c>
      <c r="I15" s="139">
        <v>1.2483163333454004</v>
      </c>
      <c r="J15" s="139">
        <v>-4.1433689999999999</v>
      </c>
      <c r="K15" s="106">
        <v>3.9499999999999998E-5</v>
      </c>
      <c r="L15" s="138" t="s">
        <v>4588</v>
      </c>
      <c r="M15" s="138" t="s">
        <v>4589</v>
      </c>
      <c r="N15" s="138" t="s">
        <v>4590</v>
      </c>
      <c r="O15" s="138" t="s">
        <v>3738</v>
      </c>
      <c r="P15" s="138" t="s">
        <v>3605</v>
      </c>
      <c r="Q15" s="138" t="s">
        <v>4318</v>
      </c>
      <c r="R15" s="138" t="s">
        <v>3747</v>
      </c>
      <c r="S15" s="144" t="s">
        <v>3746</v>
      </c>
      <c r="T15" s="138">
        <v>0.92383999999999999</v>
      </c>
      <c r="U15" s="138">
        <v>0.79071000000000002</v>
      </c>
      <c r="V15" s="138" t="s">
        <v>4991</v>
      </c>
      <c r="W15" s="151" t="s">
        <v>3591</v>
      </c>
      <c r="X15" s="131">
        <v>0.44825799999999999</v>
      </c>
      <c r="Y15" s="130">
        <v>1.1399999999999999</v>
      </c>
      <c r="Z15" s="136">
        <v>6.6000000000000003E-2</v>
      </c>
      <c r="AA15" s="149">
        <v>0.97499999999999998</v>
      </c>
    </row>
    <row r="16" spans="1:27" ht="15" x14ac:dyDescent="0.25">
      <c r="A16" s="138" t="s">
        <v>3756</v>
      </c>
      <c r="B16" s="138" t="s">
        <v>3758</v>
      </c>
      <c r="C16" s="151" t="s">
        <v>3587</v>
      </c>
      <c r="D16" s="151" t="s">
        <v>3591</v>
      </c>
      <c r="E16" s="138" t="s">
        <v>4591</v>
      </c>
      <c r="F16" s="139">
        <v>1.1613026099114854</v>
      </c>
      <c r="G16" s="139">
        <v>3.0658000000000001E-2</v>
      </c>
      <c r="H16" s="139">
        <v>1.0802624173464217</v>
      </c>
      <c r="I16" s="139">
        <v>1.2484207477540912</v>
      </c>
      <c r="J16" s="139">
        <v>-4.0518580000000002</v>
      </c>
      <c r="K16" s="106">
        <v>5.8300000000000001E-5</v>
      </c>
      <c r="L16" s="138" t="s">
        <v>4592</v>
      </c>
      <c r="M16" s="138" t="s">
        <v>4593</v>
      </c>
      <c r="N16" s="138" t="s">
        <v>4594</v>
      </c>
      <c r="O16" s="138" t="s">
        <v>3738</v>
      </c>
      <c r="P16" s="138" t="s">
        <v>3605</v>
      </c>
      <c r="Q16" s="138" t="s">
        <v>4310</v>
      </c>
      <c r="R16" s="138" t="s">
        <v>3747</v>
      </c>
      <c r="S16" s="144" t="s">
        <v>3757</v>
      </c>
      <c r="T16" s="138">
        <v>0.98870999999999998</v>
      </c>
      <c r="U16" s="138">
        <v>0.95987999999999996</v>
      </c>
      <c r="V16" s="138" t="s">
        <v>4991</v>
      </c>
      <c r="W16" s="151" t="s">
        <v>3587</v>
      </c>
      <c r="X16" s="131">
        <v>0.37931900000000002</v>
      </c>
      <c r="Y16" s="130">
        <v>1.22</v>
      </c>
      <c r="Z16" s="136">
        <v>0.66400000000000003</v>
      </c>
      <c r="AA16" s="148">
        <v>1</v>
      </c>
    </row>
    <row r="17" spans="1:27" ht="15" x14ac:dyDescent="0.25">
      <c r="A17" s="138" t="s">
        <v>3751</v>
      </c>
      <c r="B17" s="138" t="s">
        <v>3752</v>
      </c>
      <c r="C17" s="138" t="s">
        <v>3591</v>
      </c>
      <c r="D17" s="138" t="s">
        <v>3593</v>
      </c>
      <c r="E17" s="138" t="s">
        <v>4595</v>
      </c>
      <c r="F17" s="139">
        <v>1.1565030000000001</v>
      </c>
      <c r="G17" s="139">
        <v>4.1907E-2</v>
      </c>
      <c r="H17" s="139">
        <v>1.0743659999999999</v>
      </c>
      <c r="I17" s="139">
        <v>1.24492</v>
      </c>
      <c r="J17" s="139">
        <v>3.8683879999999999</v>
      </c>
      <c r="K17" s="106">
        <v>1.2400000000000001E-4</v>
      </c>
      <c r="L17" s="138" t="s">
        <v>4596</v>
      </c>
      <c r="M17" s="138" t="s">
        <v>4597</v>
      </c>
      <c r="N17" s="138" t="s">
        <v>4598</v>
      </c>
      <c r="O17" s="138" t="s">
        <v>3738</v>
      </c>
      <c r="P17" s="138" t="s">
        <v>3605</v>
      </c>
      <c r="Q17" s="138" t="s">
        <v>4318</v>
      </c>
      <c r="R17" s="138" t="s">
        <v>3722</v>
      </c>
      <c r="S17" s="144" t="s">
        <v>3749</v>
      </c>
      <c r="T17" s="138">
        <v>0.99873000000000001</v>
      </c>
      <c r="U17" s="138">
        <v>0.99582999999999999</v>
      </c>
      <c r="V17" s="138" t="s">
        <v>4991</v>
      </c>
      <c r="W17" s="138" t="s">
        <v>3591</v>
      </c>
      <c r="X17" s="131">
        <v>0.592719</v>
      </c>
      <c r="Y17" s="130">
        <v>1.22</v>
      </c>
      <c r="Z17" s="136">
        <v>0.66300000000000003</v>
      </c>
      <c r="AA17" s="148">
        <v>1</v>
      </c>
    </row>
    <row r="18" spans="1:27" ht="15" x14ac:dyDescent="0.25">
      <c r="A18" s="138" t="s">
        <v>3753</v>
      </c>
      <c r="B18" s="138" t="s">
        <v>3755</v>
      </c>
      <c r="C18" s="138" t="s">
        <v>3588</v>
      </c>
      <c r="D18" s="138" t="s">
        <v>3593</v>
      </c>
      <c r="E18" s="138" t="s">
        <v>4599</v>
      </c>
      <c r="F18" s="139">
        <v>1.177889</v>
      </c>
      <c r="G18" s="139">
        <v>5.0203999999999999E-2</v>
      </c>
      <c r="H18" s="139">
        <v>1.0794889999999999</v>
      </c>
      <c r="I18" s="139">
        <v>1.285258</v>
      </c>
      <c r="J18" s="139">
        <v>3.6785160000000001</v>
      </c>
      <c r="K18" s="106">
        <v>2.63E-4</v>
      </c>
      <c r="L18" s="138" t="s">
        <v>4600</v>
      </c>
      <c r="M18" s="138" t="s">
        <v>4601</v>
      </c>
      <c r="N18" s="138" t="s">
        <v>4602</v>
      </c>
      <c r="O18" s="138" t="s">
        <v>3738</v>
      </c>
      <c r="P18" s="138" t="s">
        <v>3605</v>
      </c>
      <c r="Q18" s="138" t="s">
        <v>4310</v>
      </c>
      <c r="R18" s="138" t="s">
        <v>3722</v>
      </c>
      <c r="S18" s="144" t="s">
        <v>3754</v>
      </c>
      <c r="T18" s="138">
        <v>0.99107000000000001</v>
      </c>
      <c r="U18" s="138">
        <v>0.95892999999999995</v>
      </c>
      <c r="V18" s="138" t="s">
        <v>4991</v>
      </c>
      <c r="W18" s="138" t="s">
        <v>3588</v>
      </c>
      <c r="X18" s="131">
        <v>0.197829</v>
      </c>
      <c r="Y18" s="130">
        <v>1.1499999999999999</v>
      </c>
      <c r="Z18" s="136">
        <v>2.1000000000000001E-2</v>
      </c>
      <c r="AA18" s="149">
        <v>0.92800000000000005</v>
      </c>
    </row>
    <row r="19" spans="1:27" ht="15" x14ac:dyDescent="0.25">
      <c r="A19" s="138" t="s">
        <v>3748</v>
      </c>
      <c r="B19" s="138" t="s">
        <v>3750</v>
      </c>
      <c r="C19" s="151" t="s">
        <v>3593</v>
      </c>
      <c r="D19" s="151" t="s">
        <v>3588</v>
      </c>
      <c r="E19" s="138" t="s">
        <v>4603</v>
      </c>
      <c r="F19" s="139">
        <v>1.2730679920153176</v>
      </c>
      <c r="G19" s="139">
        <v>4.9010999999999999E-2</v>
      </c>
      <c r="H19" s="139">
        <v>1.1173833563514306</v>
      </c>
      <c r="I19" s="139">
        <v>1.4504462297825926</v>
      </c>
      <c r="J19" s="139">
        <v>-3.6277189999999999</v>
      </c>
      <c r="K19" s="106">
        <v>3.19E-4</v>
      </c>
      <c r="L19" s="138" t="s">
        <v>4604</v>
      </c>
      <c r="M19" s="138" t="s">
        <v>4605</v>
      </c>
      <c r="N19" s="138" t="s">
        <v>4606</v>
      </c>
      <c r="O19" s="138" t="s">
        <v>3738</v>
      </c>
      <c r="P19" s="138" t="s">
        <v>3605</v>
      </c>
      <c r="Q19" s="138" t="s">
        <v>4318</v>
      </c>
      <c r="R19" s="138" t="s">
        <v>3747</v>
      </c>
      <c r="S19" s="144" t="s">
        <v>3749</v>
      </c>
      <c r="T19" s="138">
        <v>0.99758000000000002</v>
      </c>
      <c r="U19" s="138">
        <v>0.97184000000000004</v>
      </c>
      <c r="V19" s="138" t="s">
        <v>4991</v>
      </c>
      <c r="W19" s="151" t="s">
        <v>3593</v>
      </c>
      <c r="X19" s="131">
        <v>8.2556000000000004E-2</v>
      </c>
      <c r="Y19" s="130">
        <v>1.62</v>
      </c>
      <c r="Z19" s="147">
        <v>0.999</v>
      </c>
      <c r="AA19" s="148">
        <v>1</v>
      </c>
    </row>
    <row r="20" spans="1:27" ht="15" x14ac:dyDescent="0.25">
      <c r="A20" s="138" t="s">
        <v>3763</v>
      </c>
      <c r="B20" s="138" t="s">
        <v>3765</v>
      </c>
      <c r="C20" s="138" t="s">
        <v>3591</v>
      </c>
      <c r="D20" s="138" t="s">
        <v>3587</v>
      </c>
      <c r="E20" s="138" t="s">
        <v>4607</v>
      </c>
      <c r="F20" s="139">
        <v>1.1410629999999999</v>
      </c>
      <c r="G20" s="139">
        <v>4.0552999999999999E-2</v>
      </c>
      <c r="H20" s="139">
        <v>1.06158</v>
      </c>
      <c r="I20" s="139">
        <v>1.2264980000000001</v>
      </c>
      <c r="J20" s="139">
        <v>3.582179</v>
      </c>
      <c r="K20" s="106">
        <v>3.8000000000000002E-4</v>
      </c>
      <c r="L20" s="138" t="s">
        <v>4608</v>
      </c>
      <c r="M20" s="138" t="s">
        <v>4609</v>
      </c>
      <c r="N20" s="138" t="s">
        <v>4610</v>
      </c>
      <c r="O20" s="138" t="s">
        <v>3738</v>
      </c>
      <c r="P20" s="138" t="s">
        <v>3605</v>
      </c>
      <c r="Q20" s="138" t="s">
        <v>4310</v>
      </c>
      <c r="R20" s="138" t="s">
        <v>3722</v>
      </c>
      <c r="S20" s="144" t="s">
        <v>3764</v>
      </c>
      <c r="T20" s="138">
        <v>0.98931999999999998</v>
      </c>
      <c r="U20" s="138">
        <v>0.96575999999999995</v>
      </c>
      <c r="V20" s="138" t="s">
        <v>4991</v>
      </c>
      <c r="W20" s="138" t="s">
        <v>3591</v>
      </c>
      <c r="X20" s="131">
        <v>0.38475999999999999</v>
      </c>
      <c r="Y20" s="130">
        <v>1.0900000000000001</v>
      </c>
      <c r="Z20" s="152" t="s">
        <v>71</v>
      </c>
      <c r="AA20" s="137">
        <v>0.71699999999999997</v>
      </c>
    </row>
    <row r="21" spans="1:27" ht="15" x14ac:dyDescent="0.25">
      <c r="A21" s="138" t="s">
        <v>3766</v>
      </c>
      <c r="B21" s="138" t="s">
        <v>3768</v>
      </c>
      <c r="C21" s="151" t="s">
        <v>3593</v>
      </c>
      <c r="D21" s="151" t="s">
        <v>3588</v>
      </c>
      <c r="E21" s="138" t="s">
        <v>4611</v>
      </c>
      <c r="F21" s="139">
        <v>1.1240021670761782</v>
      </c>
      <c r="G21" s="139">
        <v>3.0575999999999999E-2</v>
      </c>
      <c r="H21" s="139">
        <v>1.0482905525958819</v>
      </c>
      <c r="I21" s="139">
        <v>1.2051837362865156</v>
      </c>
      <c r="J21" s="139">
        <v>-3.285507</v>
      </c>
      <c r="K21" s="153">
        <v>1.1150000000000001E-3</v>
      </c>
      <c r="L21" s="138" t="s">
        <v>4612</v>
      </c>
      <c r="M21" s="138" t="s">
        <v>4613</v>
      </c>
      <c r="N21" s="138" t="s">
        <v>4614</v>
      </c>
      <c r="O21" s="138" t="s">
        <v>3738</v>
      </c>
      <c r="P21" s="138" t="s">
        <v>3605</v>
      </c>
      <c r="Q21" s="138" t="s">
        <v>4318</v>
      </c>
      <c r="R21" s="138" t="s">
        <v>3747</v>
      </c>
      <c r="S21" s="144" t="s">
        <v>3767</v>
      </c>
      <c r="T21" s="138">
        <v>0.99985000000000002</v>
      </c>
      <c r="U21" s="138">
        <v>0.99953999999999998</v>
      </c>
      <c r="V21" s="138" t="s">
        <v>4985</v>
      </c>
      <c r="W21" s="151" t="s">
        <v>3593</v>
      </c>
      <c r="X21" s="131">
        <v>0.52461199999999997</v>
      </c>
      <c r="Y21" s="130">
        <v>1.1100000000000001</v>
      </c>
      <c r="Z21" s="136">
        <v>1.0999999999999999E-2</v>
      </c>
      <c r="AA21" s="149">
        <v>0.88200000000000001</v>
      </c>
    </row>
    <row r="22" spans="1:27" ht="15" x14ac:dyDescent="0.25">
      <c r="A22" s="138" t="s">
        <v>3773</v>
      </c>
      <c r="B22" s="138" t="s">
        <v>3775</v>
      </c>
      <c r="C22" s="151" t="s">
        <v>3587</v>
      </c>
      <c r="D22" s="151" t="s">
        <v>3591</v>
      </c>
      <c r="E22" s="138" t="s">
        <v>4615</v>
      </c>
      <c r="F22" s="139">
        <v>1.1037332674036662</v>
      </c>
      <c r="G22" s="139">
        <v>3.1515000000000001E-2</v>
      </c>
      <c r="H22" s="139">
        <v>1.028484918297158</v>
      </c>
      <c r="I22" s="139">
        <v>1.1844874781906243</v>
      </c>
      <c r="J22" s="139">
        <v>-2.7396020000000001</v>
      </c>
      <c r="K22" s="153">
        <v>6.5570000000000003E-3</v>
      </c>
      <c r="L22" s="138" t="s">
        <v>4616</v>
      </c>
      <c r="M22" s="138" t="s">
        <v>4617</v>
      </c>
      <c r="N22" s="138" t="s">
        <v>4618</v>
      </c>
      <c r="O22" s="138" t="s">
        <v>3738</v>
      </c>
      <c r="P22" s="138" t="s">
        <v>3605</v>
      </c>
      <c r="Q22" s="138" t="s">
        <v>4318</v>
      </c>
      <c r="R22" s="138" t="s">
        <v>3747</v>
      </c>
      <c r="S22" s="144" t="s">
        <v>3774</v>
      </c>
      <c r="T22" s="138">
        <v>0.99321000000000004</v>
      </c>
      <c r="U22" s="138">
        <v>0.97774000000000005</v>
      </c>
      <c r="V22" s="138" t="s">
        <v>4991</v>
      </c>
      <c r="W22" s="151" t="s">
        <v>3587</v>
      </c>
      <c r="X22" s="131">
        <v>0.47759000000000001</v>
      </c>
      <c r="Y22" s="130">
        <v>1.1499999999999999</v>
      </c>
      <c r="Z22" s="136">
        <v>0.109</v>
      </c>
      <c r="AA22" s="149">
        <v>0.98799999999999999</v>
      </c>
    </row>
    <row r="23" spans="1:27" ht="30" x14ac:dyDescent="0.25">
      <c r="A23" s="138" t="s">
        <v>3769</v>
      </c>
      <c r="B23" s="138" t="s">
        <v>3771</v>
      </c>
      <c r="C23" s="151" t="s">
        <v>3591</v>
      </c>
      <c r="D23" s="151" t="s">
        <v>3587</v>
      </c>
      <c r="E23" s="138" t="s">
        <v>4619</v>
      </c>
      <c r="F23" s="139">
        <v>1.1089129991217408</v>
      </c>
      <c r="G23" s="139">
        <v>3.3070000000000002E-2</v>
      </c>
      <c r="H23" s="139">
        <v>1.0292089500010291</v>
      </c>
      <c r="I23" s="139">
        <v>1.1947902366521022</v>
      </c>
      <c r="J23" s="139">
        <v>-2.7165339999999998</v>
      </c>
      <c r="K23" s="153">
        <v>7.025E-3</v>
      </c>
      <c r="L23" s="138" t="s">
        <v>4620</v>
      </c>
      <c r="M23" s="138" t="s">
        <v>4621</v>
      </c>
      <c r="N23" s="138" t="s">
        <v>4622</v>
      </c>
      <c r="O23" s="138" t="s">
        <v>4623</v>
      </c>
      <c r="P23" s="138" t="s">
        <v>3605</v>
      </c>
      <c r="Q23" s="138" t="s">
        <v>4318</v>
      </c>
      <c r="R23" s="138" t="s">
        <v>3772</v>
      </c>
      <c r="S23" s="144" t="s">
        <v>3770</v>
      </c>
      <c r="T23" s="146">
        <v>0.99987999999999999</v>
      </c>
      <c r="U23" s="138">
        <v>0.99965999999999999</v>
      </c>
      <c r="V23" s="138" t="s">
        <v>4985</v>
      </c>
      <c r="W23" s="151" t="s">
        <v>3591</v>
      </c>
      <c r="X23" s="131">
        <v>0.34384100000000001</v>
      </c>
      <c r="Y23" s="130">
        <v>1.23</v>
      </c>
      <c r="Z23" s="136">
        <v>0.70899999999999996</v>
      </c>
      <c r="AA23" s="148">
        <v>1</v>
      </c>
    </row>
    <row r="24" spans="1:27" x14ac:dyDescent="0.3">
      <c r="A24" s="138" t="s">
        <v>3776</v>
      </c>
      <c r="B24" s="138" t="s">
        <v>3778</v>
      </c>
      <c r="C24" s="138" t="s">
        <v>3587</v>
      </c>
      <c r="D24" s="138" t="s">
        <v>3591</v>
      </c>
      <c r="E24" s="138" t="s">
        <v>4624</v>
      </c>
      <c r="F24" s="139">
        <v>1.1021650000000001</v>
      </c>
      <c r="G24" s="139">
        <v>3.8594999999999997E-2</v>
      </c>
      <c r="H24" s="139">
        <v>1.026518</v>
      </c>
      <c r="I24" s="139">
        <v>1.183386</v>
      </c>
      <c r="J24" s="139">
        <v>2.6814429999999998</v>
      </c>
      <c r="K24" s="153">
        <v>7.7939999999999997E-3</v>
      </c>
      <c r="L24" s="138" t="s">
        <v>4625</v>
      </c>
      <c r="M24" s="138" t="s">
        <v>4626</v>
      </c>
      <c r="N24" s="138" t="s">
        <v>4627</v>
      </c>
      <c r="O24" s="138" t="s">
        <v>3738</v>
      </c>
      <c r="P24" s="138" t="s">
        <v>3605</v>
      </c>
      <c r="Q24" s="138" t="s">
        <v>4310</v>
      </c>
      <c r="R24" s="138" t="s">
        <v>3722</v>
      </c>
      <c r="S24" s="144" t="s">
        <v>3777</v>
      </c>
      <c r="T24" s="146">
        <v>0.99892000000000003</v>
      </c>
      <c r="U24" s="138">
        <v>0.99629999999999996</v>
      </c>
      <c r="V24" s="138" t="s">
        <v>4991</v>
      </c>
      <c r="W24" s="138" t="s">
        <v>3587</v>
      </c>
      <c r="X24" s="131">
        <v>0.42474800000000001</v>
      </c>
      <c r="Y24" s="130">
        <v>1.1599999999999999</v>
      </c>
      <c r="Z24" s="136">
        <v>0.157</v>
      </c>
      <c r="AA24" s="149">
        <v>0.99299999999999999</v>
      </c>
    </row>
    <row r="25" spans="1:27" x14ac:dyDescent="0.3">
      <c r="A25" s="138" t="s">
        <v>3779</v>
      </c>
      <c r="B25" s="138" t="s">
        <v>3781</v>
      </c>
      <c r="C25" s="138" t="s">
        <v>3593</v>
      </c>
      <c r="D25" s="138" t="s">
        <v>3588</v>
      </c>
      <c r="E25" s="138" t="s">
        <v>4628</v>
      </c>
      <c r="F25" s="139">
        <v>1.100006</v>
      </c>
      <c r="G25" s="139">
        <v>3.8797999999999999E-2</v>
      </c>
      <c r="H25" s="139">
        <v>1.023962</v>
      </c>
      <c r="I25" s="139">
        <v>1.181697</v>
      </c>
      <c r="J25" s="139">
        <v>2.607872</v>
      </c>
      <c r="K25" s="153">
        <v>9.6559999999999997E-3</v>
      </c>
      <c r="L25" s="138" t="s">
        <v>4629</v>
      </c>
      <c r="M25" s="138" t="s">
        <v>4630</v>
      </c>
      <c r="N25" s="138" t="s">
        <v>4631</v>
      </c>
      <c r="O25" s="138" t="s">
        <v>3738</v>
      </c>
      <c r="P25" s="138" t="s">
        <v>3605</v>
      </c>
      <c r="Q25" s="138" t="s">
        <v>4310</v>
      </c>
      <c r="R25" s="138" t="s">
        <v>3722</v>
      </c>
      <c r="S25" s="144" t="s">
        <v>3780</v>
      </c>
      <c r="T25" s="138">
        <v>0.99960000000000004</v>
      </c>
      <c r="U25" s="138">
        <v>0.99861</v>
      </c>
      <c r="V25" s="138" t="s">
        <v>4985</v>
      </c>
      <c r="W25" s="138" t="s">
        <v>3593</v>
      </c>
      <c r="X25" s="131">
        <v>0.58247499999999997</v>
      </c>
      <c r="Y25" s="130">
        <v>1.0900000000000001</v>
      </c>
      <c r="Z25" s="152" t="s">
        <v>71</v>
      </c>
      <c r="AA25" s="149">
        <v>0.72699999999999998</v>
      </c>
    </row>
    <row r="26" spans="1:27" x14ac:dyDescent="0.3">
      <c r="A26" s="138" t="s">
        <v>3782</v>
      </c>
      <c r="B26" s="138" t="s">
        <v>3784</v>
      </c>
      <c r="C26" s="151" t="s">
        <v>3588</v>
      </c>
      <c r="D26" s="151" t="s">
        <v>3593</v>
      </c>
      <c r="E26" s="138" t="s">
        <v>4632</v>
      </c>
      <c r="F26" s="139">
        <v>1.0963325483592286</v>
      </c>
      <c r="G26" s="139">
        <v>3.1681000000000001E-2</v>
      </c>
      <c r="H26" s="139">
        <v>1.0216977960956839</v>
      </c>
      <c r="I26" s="139">
        <v>1.176420763355905</v>
      </c>
      <c r="J26" s="139">
        <v>-2.5567289999999998</v>
      </c>
      <c r="K26" s="153">
        <v>1.1174E-2</v>
      </c>
      <c r="L26" s="138" t="s">
        <v>4633</v>
      </c>
      <c r="M26" s="138" t="s">
        <v>4634</v>
      </c>
      <c r="N26" s="138" t="s">
        <v>4635</v>
      </c>
      <c r="O26" s="138" t="s">
        <v>3738</v>
      </c>
      <c r="P26" s="138" t="s">
        <v>3605</v>
      </c>
      <c r="Q26" s="138" t="s">
        <v>4318</v>
      </c>
      <c r="R26" s="138" t="s">
        <v>3747</v>
      </c>
      <c r="S26" s="144" t="s">
        <v>3783</v>
      </c>
      <c r="T26" s="138">
        <v>0.99321000000000004</v>
      </c>
      <c r="U26" s="138">
        <v>0.97574000000000005</v>
      </c>
      <c r="V26" s="138" t="s">
        <v>4991</v>
      </c>
      <c r="W26" s="151" t="s">
        <v>3588</v>
      </c>
      <c r="X26" s="131">
        <v>0.51289399999999996</v>
      </c>
      <c r="Y26" s="130">
        <v>1.1299999999999999</v>
      </c>
      <c r="Z26" s="136">
        <v>3.9E-2</v>
      </c>
      <c r="AA26" s="149">
        <v>0.95799999999999996</v>
      </c>
    </row>
    <row r="27" spans="1:27" ht="57.6" x14ac:dyDescent="0.3">
      <c r="A27" s="138" t="s">
        <v>3795</v>
      </c>
      <c r="B27" s="138" t="s">
        <v>3797</v>
      </c>
      <c r="C27" s="138" t="s">
        <v>3587</v>
      </c>
      <c r="D27" s="138" t="s">
        <v>3593</v>
      </c>
      <c r="E27" s="138" t="s">
        <v>4636</v>
      </c>
      <c r="F27" s="139">
        <v>0.92418800000000001</v>
      </c>
      <c r="G27" s="139">
        <v>3.1927999999999998E-2</v>
      </c>
      <c r="H27" s="139">
        <v>0.86160899999999996</v>
      </c>
      <c r="I27" s="139">
        <v>0.99131100000000005</v>
      </c>
      <c r="J27" s="139">
        <v>-2.2039499999999999</v>
      </c>
      <c r="K27" s="153">
        <v>2.8716999999999999E-2</v>
      </c>
      <c r="L27" s="138" t="s">
        <v>4637</v>
      </c>
      <c r="M27" s="138" t="s">
        <v>4638</v>
      </c>
      <c r="N27" s="138" t="s">
        <v>4639</v>
      </c>
      <c r="O27" s="138" t="s">
        <v>3738</v>
      </c>
      <c r="P27" s="138" t="s">
        <v>3605</v>
      </c>
      <c r="Q27" s="138" t="s">
        <v>4318</v>
      </c>
      <c r="R27" s="138" t="s">
        <v>3747</v>
      </c>
      <c r="S27" s="144" t="s">
        <v>3796</v>
      </c>
      <c r="T27" s="138">
        <v>0.99809999999999999</v>
      </c>
      <c r="U27" s="138">
        <v>0.99351</v>
      </c>
      <c r="V27" s="138" t="s">
        <v>4991</v>
      </c>
      <c r="W27" s="138" t="s">
        <v>3587</v>
      </c>
      <c r="X27" s="131">
        <v>0.507382</v>
      </c>
      <c r="Y27" s="130">
        <v>1.1100000000000001</v>
      </c>
      <c r="Z27" s="136">
        <v>1.0999999999999999E-2</v>
      </c>
      <c r="AA27" s="149">
        <v>0.88300000000000001</v>
      </c>
    </row>
    <row r="28" spans="1:27" x14ac:dyDescent="0.3">
      <c r="A28" s="138" t="s">
        <v>3789</v>
      </c>
      <c r="B28" s="138" t="s">
        <v>3791</v>
      </c>
      <c r="C28" s="151" t="s">
        <v>3593</v>
      </c>
      <c r="D28" s="151" t="s">
        <v>3588</v>
      </c>
      <c r="E28" s="138" t="s">
        <v>4640</v>
      </c>
      <c r="F28" s="139">
        <v>1.0905363257650111</v>
      </c>
      <c r="G28" s="139">
        <v>3.6971999999999998E-2</v>
      </c>
      <c r="H28" s="139">
        <v>1.0043548827716982</v>
      </c>
      <c r="I28" s="139">
        <v>1.1841115906763053</v>
      </c>
      <c r="J28" s="139">
        <v>-2.0634540000000001</v>
      </c>
      <c r="K28" s="153">
        <v>4.0561E-2</v>
      </c>
      <c r="L28" s="138" t="s">
        <v>4641</v>
      </c>
      <c r="M28" s="138" t="s">
        <v>4642</v>
      </c>
      <c r="N28" s="138" t="s">
        <v>4643</v>
      </c>
      <c r="O28" s="138" t="s">
        <v>4644</v>
      </c>
      <c r="P28" s="138" t="s">
        <v>3605</v>
      </c>
      <c r="Q28" s="138" t="s">
        <v>4310</v>
      </c>
      <c r="R28" s="138" t="s">
        <v>3747</v>
      </c>
      <c r="S28" s="144" t="s">
        <v>3790</v>
      </c>
      <c r="T28" s="138">
        <v>0.98709000000000002</v>
      </c>
      <c r="U28" s="138">
        <v>0.9486</v>
      </c>
      <c r="V28" s="138" t="s">
        <v>4991</v>
      </c>
      <c r="W28" s="151" t="s">
        <v>3593</v>
      </c>
      <c r="X28" s="131">
        <v>0.70963799999999999</v>
      </c>
      <c r="Y28" s="130">
        <v>1.1200000000000001</v>
      </c>
      <c r="Z28" s="152" t="s">
        <v>71</v>
      </c>
      <c r="AA28" s="149">
        <v>0.86900000000000011</v>
      </c>
    </row>
    <row r="29" spans="1:27" x14ac:dyDescent="0.3">
      <c r="A29" s="138" t="s">
        <v>3785</v>
      </c>
      <c r="B29" s="138" t="s">
        <v>3787</v>
      </c>
      <c r="C29" s="151" t="s">
        <v>3587</v>
      </c>
      <c r="D29" s="151" t="s">
        <v>3588</v>
      </c>
      <c r="E29" s="138" t="s">
        <v>4645</v>
      </c>
      <c r="F29" s="139">
        <v>1.0993299583903611</v>
      </c>
      <c r="G29" s="139">
        <v>4.0148000000000003E-2</v>
      </c>
      <c r="H29" s="139">
        <v>1.0042308244634646</v>
      </c>
      <c r="I29" s="139">
        <v>1.2034346023551215</v>
      </c>
      <c r="J29" s="139">
        <v>-2.0514459999999999</v>
      </c>
      <c r="K29" s="153">
        <v>4.1742000000000001E-2</v>
      </c>
      <c r="L29" s="138" t="s">
        <v>4646</v>
      </c>
      <c r="M29" s="138" t="s">
        <v>4647</v>
      </c>
      <c r="N29" s="138" t="s">
        <v>4648</v>
      </c>
      <c r="O29" s="138" t="s">
        <v>4649</v>
      </c>
      <c r="P29" s="138" t="s">
        <v>3605</v>
      </c>
      <c r="Q29" s="138" t="s">
        <v>4318</v>
      </c>
      <c r="R29" s="138" t="s">
        <v>3788</v>
      </c>
      <c r="S29" s="144" t="s">
        <v>3786</v>
      </c>
      <c r="T29" s="138">
        <v>0.99990000000000001</v>
      </c>
      <c r="U29" s="138">
        <v>0.99939999999999996</v>
      </c>
      <c r="V29" s="138" t="s">
        <v>4985</v>
      </c>
      <c r="W29" s="151" t="s">
        <v>3587</v>
      </c>
      <c r="X29" s="131">
        <v>0.77097199999999999</v>
      </c>
      <c r="Y29" s="130">
        <v>1.3</v>
      </c>
      <c r="Z29" s="134">
        <v>0.85299999999999998</v>
      </c>
      <c r="AA29" s="148">
        <v>1</v>
      </c>
    </row>
    <row r="30" spans="1:27" x14ac:dyDescent="0.3">
      <c r="A30" s="138" t="s">
        <v>3801</v>
      </c>
      <c r="B30" s="138" t="s">
        <v>3803</v>
      </c>
      <c r="C30" s="138" t="s">
        <v>3588</v>
      </c>
      <c r="D30" s="138" t="s">
        <v>3593</v>
      </c>
      <c r="E30" s="138" t="s">
        <v>4650</v>
      </c>
      <c r="F30" s="139">
        <v>1.0783830000000001</v>
      </c>
      <c r="G30" s="139">
        <v>3.8635999999999997E-2</v>
      </c>
      <c r="H30" s="139">
        <v>1.002656</v>
      </c>
      <c r="I30" s="139">
        <v>1.1598299999999999</v>
      </c>
      <c r="J30" s="139">
        <v>2.0313910000000002</v>
      </c>
      <c r="K30" s="153">
        <v>4.3779999999999999E-2</v>
      </c>
      <c r="L30" s="138" t="s">
        <v>4651</v>
      </c>
      <c r="M30" s="138" t="s">
        <v>4652</v>
      </c>
      <c r="N30" s="138" t="s">
        <v>4653</v>
      </c>
      <c r="O30" s="138" t="s">
        <v>4654</v>
      </c>
      <c r="P30" s="138" t="s">
        <v>3605</v>
      </c>
      <c r="Q30" s="138" t="s">
        <v>4310</v>
      </c>
      <c r="R30" s="138" t="s">
        <v>3762</v>
      </c>
      <c r="S30" s="144" t="s">
        <v>3802</v>
      </c>
      <c r="T30" s="138">
        <v>0.80903999999999998</v>
      </c>
      <c r="U30" s="138">
        <v>0.45618999999999998</v>
      </c>
      <c r="V30" s="138" t="s">
        <v>4991</v>
      </c>
      <c r="W30" s="138" t="s">
        <v>3588</v>
      </c>
      <c r="X30" s="131">
        <v>0.60769499999999999</v>
      </c>
      <c r="Y30" s="130">
        <v>1.1499999999999999</v>
      </c>
      <c r="Z30" s="150">
        <v>8.7999999999999995E-2</v>
      </c>
      <c r="AA30" s="149">
        <v>0.98399999999999999</v>
      </c>
    </row>
    <row r="31" spans="1:27" ht="28.8" x14ac:dyDescent="0.3">
      <c r="A31" s="138" t="s">
        <v>3792</v>
      </c>
      <c r="B31" s="138" t="s">
        <v>3794</v>
      </c>
      <c r="C31" s="151" t="s">
        <v>3588</v>
      </c>
      <c r="D31" s="151" t="s">
        <v>3593</v>
      </c>
      <c r="E31" s="138" t="s">
        <v>4655</v>
      </c>
      <c r="F31" s="139">
        <v>1.0910955690608939</v>
      </c>
      <c r="G31" s="139">
        <v>3.7759000000000001E-2</v>
      </c>
      <c r="H31" s="139">
        <v>1.0029899129304456</v>
      </c>
      <c r="I31" s="139">
        <v>1.1869408025144155</v>
      </c>
      <c r="J31" s="139">
        <v>-2.0294989999999999</v>
      </c>
      <c r="K31" s="153">
        <v>4.3977000000000002E-2</v>
      </c>
      <c r="L31" s="138" t="s">
        <v>4656</v>
      </c>
      <c r="M31" s="138" t="s">
        <v>4657</v>
      </c>
      <c r="N31" s="138" t="s">
        <v>4658</v>
      </c>
      <c r="O31" s="138" t="s">
        <v>4659</v>
      </c>
      <c r="P31" s="138" t="s">
        <v>3605</v>
      </c>
      <c r="Q31" s="138" t="s">
        <v>4318</v>
      </c>
      <c r="R31" s="138" t="s">
        <v>3772</v>
      </c>
      <c r="S31" s="144" t="s">
        <v>3793</v>
      </c>
      <c r="T31" s="138">
        <v>0.99990999999999997</v>
      </c>
      <c r="U31" s="138">
        <v>0.99953000000000003</v>
      </c>
      <c r="V31" s="138" t="s">
        <v>4985</v>
      </c>
      <c r="W31" s="151" t="s">
        <v>3588</v>
      </c>
      <c r="X31" s="131">
        <v>0.22431200000000001</v>
      </c>
      <c r="Y31" s="130">
        <v>1.1399999999999999</v>
      </c>
      <c r="Z31" s="136">
        <v>1.7000000000000001E-2</v>
      </c>
      <c r="AA31" s="149">
        <v>0.97499999999999998</v>
      </c>
    </row>
    <row r="32" spans="1:27" x14ac:dyDescent="0.3">
      <c r="A32" s="138" t="s">
        <v>3818</v>
      </c>
      <c r="B32" s="138" t="s">
        <v>3820</v>
      </c>
      <c r="C32" s="151" t="s">
        <v>3588</v>
      </c>
      <c r="D32" s="151" t="s">
        <v>3593</v>
      </c>
      <c r="E32" s="138" t="s">
        <v>4660</v>
      </c>
      <c r="F32" s="139">
        <v>1.0724309113196155</v>
      </c>
      <c r="G32" s="139">
        <v>3.5425999999999999E-2</v>
      </c>
      <c r="H32" s="139">
        <v>0.99257454979299853</v>
      </c>
      <c r="I32" s="139">
        <v>1.1587136424626836</v>
      </c>
      <c r="J32" s="139">
        <v>-1.771212</v>
      </c>
      <c r="K32" s="139">
        <v>7.8734999999999999E-2</v>
      </c>
      <c r="L32" s="138" t="s">
        <v>4661</v>
      </c>
      <c r="M32" s="138" t="s">
        <v>4662</v>
      </c>
      <c r="N32" s="138" t="s">
        <v>4663</v>
      </c>
      <c r="O32" s="138" t="s">
        <v>3738</v>
      </c>
      <c r="P32" s="138" t="s">
        <v>3605</v>
      </c>
      <c r="Q32" s="138" t="s">
        <v>4310</v>
      </c>
      <c r="R32" s="138" t="s">
        <v>3772</v>
      </c>
      <c r="S32" s="144" t="s">
        <v>3819</v>
      </c>
      <c r="T32" s="138">
        <v>0.99980999999999998</v>
      </c>
      <c r="U32" s="138">
        <v>0.99921000000000004</v>
      </c>
      <c r="V32" s="138" t="s">
        <v>4985</v>
      </c>
      <c r="W32" s="151" t="s">
        <v>3588</v>
      </c>
      <c r="X32" s="131">
        <v>0.29109699999999999</v>
      </c>
      <c r="Y32" s="130">
        <v>1.1399999999999999</v>
      </c>
      <c r="Z32" s="136">
        <v>3.4000000000000002E-2</v>
      </c>
      <c r="AA32" s="149">
        <v>0.95199999999999996</v>
      </c>
    </row>
    <row r="33" spans="1:27" x14ac:dyDescent="0.3">
      <c r="A33" s="138" t="s">
        <v>3806</v>
      </c>
      <c r="B33" s="138" t="s">
        <v>3808</v>
      </c>
      <c r="C33" s="151" t="s">
        <v>3593</v>
      </c>
      <c r="D33" s="151" t="s">
        <v>3591</v>
      </c>
      <c r="E33" s="138" t="s">
        <v>4664</v>
      </c>
      <c r="F33" s="139">
        <v>1.0884661770020159</v>
      </c>
      <c r="G33" s="139">
        <v>4.3114E-2</v>
      </c>
      <c r="H33" s="139">
        <v>0.98835031483899283</v>
      </c>
      <c r="I33" s="139">
        <v>1.1987231201324349</v>
      </c>
      <c r="J33" s="139">
        <v>-1.7219660000000001</v>
      </c>
      <c r="K33" s="139">
        <v>8.7412000000000004E-2</v>
      </c>
      <c r="L33" s="138" t="s">
        <v>4665</v>
      </c>
      <c r="M33" s="138" t="s">
        <v>4666</v>
      </c>
      <c r="N33" s="138" t="s">
        <v>4667</v>
      </c>
      <c r="O33" s="138" t="s">
        <v>3738</v>
      </c>
      <c r="P33" s="138" t="s">
        <v>3605</v>
      </c>
      <c r="Q33" s="138" t="s">
        <v>4318</v>
      </c>
      <c r="R33" s="138" t="s">
        <v>3772</v>
      </c>
      <c r="S33" s="144" t="s">
        <v>3807</v>
      </c>
      <c r="T33" s="138">
        <v>0.99987000000000004</v>
      </c>
      <c r="U33" s="138">
        <v>0.99892000000000003</v>
      </c>
      <c r="V33" s="138" t="s">
        <v>4985</v>
      </c>
      <c r="W33" s="151" t="s">
        <v>3593</v>
      </c>
      <c r="X33" s="131">
        <v>0.156166</v>
      </c>
      <c r="Y33" s="130">
        <v>1.22</v>
      </c>
      <c r="Z33" s="136">
        <v>0.16</v>
      </c>
      <c r="AA33" s="149">
        <v>0.99399999999999999</v>
      </c>
    </row>
    <row r="34" spans="1:27" x14ac:dyDescent="0.3">
      <c r="A34" s="138" t="s">
        <v>3798</v>
      </c>
      <c r="B34" s="138" t="s">
        <v>3800</v>
      </c>
      <c r="C34" s="138" t="s">
        <v>3588</v>
      </c>
      <c r="D34" s="138" t="s">
        <v>3593</v>
      </c>
      <c r="E34" s="138" t="s">
        <v>4668</v>
      </c>
      <c r="F34" s="139">
        <v>1.1267039999999999</v>
      </c>
      <c r="G34" s="139">
        <v>7.4930999999999998E-2</v>
      </c>
      <c r="H34" s="139">
        <v>0.97983900000000002</v>
      </c>
      <c r="I34" s="139">
        <v>1.295582</v>
      </c>
      <c r="J34" s="139">
        <v>1.6741760000000001</v>
      </c>
      <c r="K34" s="139">
        <v>9.6555000000000002E-2</v>
      </c>
      <c r="L34" s="138" t="s">
        <v>4669</v>
      </c>
      <c r="M34" s="138" t="s">
        <v>4670</v>
      </c>
      <c r="N34" s="138" t="s">
        <v>4671</v>
      </c>
      <c r="O34" s="138" t="s">
        <v>3738</v>
      </c>
      <c r="P34" s="138" t="s">
        <v>3605</v>
      </c>
      <c r="Q34" s="138" t="s">
        <v>4318</v>
      </c>
      <c r="R34" s="138" t="s">
        <v>3722</v>
      </c>
      <c r="S34" s="144" t="s">
        <v>3799</v>
      </c>
      <c r="T34" s="138">
        <v>0.99095</v>
      </c>
      <c r="U34" s="138">
        <v>0.88329999999999997</v>
      </c>
      <c r="V34" s="138" t="s">
        <v>4991</v>
      </c>
      <c r="W34" s="138" t="s">
        <v>3588</v>
      </c>
      <c r="X34" s="131">
        <v>6.5599000000000005E-2</v>
      </c>
      <c r="Y34" s="130">
        <v>1.19</v>
      </c>
      <c r="Z34" s="152" t="s">
        <v>71</v>
      </c>
      <c r="AA34" s="149">
        <v>0.78400000000000003</v>
      </c>
    </row>
    <row r="35" spans="1:27" x14ac:dyDescent="0.3">
      <c r="A35" s="138" t="s">
        <v>3809</v>
      </c>
      <c r="B35" s="138" t="s">
        <v>3811</v>
      </c>
      <c r="C35" s="138" t="s">
        <v>3588</v>
      </c>
      <c r="D35" s="138" t="s">
        <v>3593</v>
      </c>
      <c r="E35" s="138" t="s">
        <v>4672</v>
      </c>
      <c r="F35" s="139">
        <v>1.063418</v>
      </c>
      <c r="G35" s="139">
        <v>4.0325E-2</v>
      </c>
      <c r="H35" s="139">
        <v>0.98438199999999998</v>
      </c>
      <c r="I35" s="139">
        <v>1.1488</v>
      </c>
      <c r="J35" s="139">
        <v>1.560503</v>
      </c>
      <c r="K35" s="139">
        <v>0.12138500000000001</v>
      </c>
      <c r="L35" s="138" t="s">
        <v>4673</v>
      </c>
      <c r="M35" s="138" t="s">
        <v>4674</v>
      </c>
      <c r="N35" s="138" t="s">
        <v>4675</v>
      </c>
      <c r="O35" s="138" t="s">
        <v>4676</v>
      </c>
      <c r="P35" s="138" t="s">
        <v>3605</v>
      </c>
      <c r="Q35" s="138" t="s">
        <v>4318</v>
      </c>
      <c r="R35" s="138" t="s">
        <v>3762</v>
      </c>
      <c r="S35" s="144" t="s">
        <v>3810</v>
      </c>
      <c r="T35" s="138">
        <v>0.98924999999999996</v>
      </c>
      <c r="U35" s="138">
        <v>0.95823000000000003</v>
      </c>
      <c r="V35" s="138" t="s">
        <v>4991</v>
      </c>
      <c r="W35" s="138" t="s">
        <v>3588</v>
      </c>
      <c r="X35" s="131">
        <v>0.67062699999999997</v>
      </c>
      <c r="Y35" s="130">
        <v>1.1200000000000001</v>
      </c>
      <c r="Z35" s="136">
        <v>1.2E-2</v>
      </c>
      <c r="AA35" s="149">
        <v>0.89200000000000002</v>
      </c>
    </row>
    <row r="36" spans="1:27" x14ac:dyDescent="0.3">
      <c r="A36" s="138" t="s">
        <v>3815</v>
      </c>
      <c r="B36" s="138" t="s">
        <v>3817</v>
      </c>
      <c r="C36" s="138" t="s">
        <v>3588</v>
      </c>
      <c r="D36" s="138" t="s">
        <v>3591</v>
      </c>
      <c r="E36" s="138" t="s">
        <v>4677</v>
      </c>
      <c r="F36" s="139">
        <v>1.054198</v>
      </c>
      <c r="G36" s="139">
        <v>3.7025000000000002E-2</v>
      </c>
      <c r="H36" s="139">
        <v>0.98163</v>
      </c>
      <c r="I36" s="139">
        <v>1.132131</v>
      </c>
      <c r="J36" s="139">
        <v>1.450477</v>
      </c>
      <c r="K36" s="139">
        <v>0.149926</v>
      </c>
      <c r="L36" s="138" t="s">
        <v>4678</v>
      </c>
      <c r="M36" s="138" t="s">
        <v>4679</v>
      </c>
      <c r="N36" s="138" t="s">
        <v>4680</v>
      </c>
      <c r="O36" s="138" t="s">
        <v>3738</v>
      </c>
      <c r="P36" s="138" t="s">
        <v>3605</v>
      </c>
      <c r="Q36" s="138" t="s">
        <v>4310</v>
      </c>
      <c r="R36" s="138" t="s">
        <v>3722</v>
      </c>
      <c r="S36" s="144" t="s">
        <v>3816</v>
      </c>
      <c r="T36" s="138">
        <v>0.99914000000000003</v>
      </c>
      <c r="U36" s="138">
        <v>0.99729999999999996</v>
      </c>
      <c r="V36" s="138" t="s">
        <v>4991</v>
      </c>
      <c r="W36" s="138" t="s">
        <v>3588</v>
      </c>
      <c r="X36" s="131">
        <v>0.41398600000000002</v>
      </c>
      <c r="Y36" s="130">
        <v>1.1200000000000001</v>
      </c>
      <c r="Z36" s="136">
        <v>1.9E-2</v>
      </c>
      <c r="AA36" s="149">
        <v>0.92200000000000004</v>
      </c>
    </row>
    <row r="37" spans="1:27" x14ac:dyDescent="0.3">
      <c r="A37" s="138" t="s">
        <v>3829</v>
      </c>
      <c r="B37" s="138" t="s">
        <v>3831</v>
      </c>
      <c r="C37" s="151" t="s">
        <v>3587</v>
      </c>
      <c r="D37" s="151" t="s">
        <v>3591</v>
      </c>
      <c r="E37" s="138" t="s">
        <v>4681</v>
      </c>
      <c r="F37" s="139">
        <v>1.0633037912096677</v>
      </c>
      <c r="G37" s="139">
        <v>3.8212999999999997E-2</v>
      </c>
      <c r="H37" s="139">
        <v>0.97862391776427493</v>
      </c>
      <c r="I37" s="139">
        <v>1.1553093976332331</v>
      </c>
      <c r="J37" s="139">
        <v>-1.4496709999999999</v>
      </c>
      <c r="K37" s="139">
        <v>0.15015300000000001</v>
      </c>
      <c r="L37" s="138" t="s">
        <v>4682</v>
      </c>
      <c r="M37" s="138" t="s">
        <v>4683</v>
      </c>
      <c r="N37" s="138" t="s">
        <v>4684</v>
      </c>
      <c r="O37" s="138" t="s">
        <v>4685</v>
      </c>
      <c r="P37" s="138" t="s">
        <v>3605</v>
      </c>
      <c r="Q37" s="138" t="s">
        <v>4318</v>
      </c>
      <c r="R37" s="138" t="s">
        <v>3832</v>
      </c>
      <c r="S37" s="144" t="s">
        <v>3830</v>
      </c>
      <c r="T37" s="138">
        <v>0.97209000000000001</v>
      </c>
      <c r="U37" s="138">
        <v>0.88461999999999996</v>
      </c>
      <c r="V37" s="138" t="s">
        <v>4991</v>
      </c>
      <c r="W37" s="151" t="s">
        <v>3587</v>
      </c>
      <c r="X37" s="131">
        <v>0.23946000000000001</v>
      </c>
      <c r="Y37" s="130">
        <v>1.19</v>
      </c>
      <c r="Z37" s="136">
        <v>0.184</v>
      </c>
      <c r="AA37" s="149">
        <v>0.995</v>
      </c>
    </row>
    <row r="38" spans="1:27" ht="28.8" x14ac:dyDescent="0.3">
      <c r="A38" s="138" t="s">
        <v>3804</v>
      </c>
      <c r="B38" s="138" t="s">
        <v>3805</v>
      </c>
      <c r="C38" s="138" t="s">
        <v>3587</v>
      </c>
      <c r="D38" s="138" t="s">
        <v>3591</v>
      </c>
      <c r="E38" s="138" t="s">
        <v>4686</v>
      </c>
      <c r="F38" s="139">
        <v>1.059121</v>
      </c>
      <c r="G38" s="139">
        <v>4.1820999999999997E-2</v>
      </c>
      <c r="H38" s="139">
        <v>0.97714999999999996</v>
      </c>
      <c r="I38" s="139">
        <v>1.147967</v>
      </c>
      <c r="J38" s="139">
        <v>1.3975820000000001</v>
      </c>
      <c r="K38" s="139">
        <v>0.165352</v>
      </c>
      <c r="L38" s="138" t="s">
        <v>4687</v>
      </c>
      <c r="M38" s="138" t="s">
        <v>4688</v>
      </c>
      <c r="N38" s="138" t="s">
        <v>4689</v>
      </c>
      <c r="O38" s="138" t="s">
        <v>3738</v>
      </c>
      <c r="P38" s="138" t="s">
        <v>3605</v>
      </c>
      <c r="Q38" s="138" t="s">
        <v>4310</v>
      </c>
      <c r="R38" s="138" t="s">
        <v>3762</v>
      </c>
      <c r="S38" s="144" t="s">
        <v>3770</v>
      </c>
      <c r="T38" s="138">
        <v>0.99939999999999996</v>
      </c>
      <c r="U38" s="138">
        <v>0.99743000000000004</v>
      </c>
      <c r="V38" s="138" t="s">
        <v>4991</v>
      </c>
      <c r="W38" s="138" t="s">
        <v>3587</v>
      </c>
      <c r="X38" s="131">
        <v>0.249552</v>
      </c>
      <c r="Y38" s="130">
        <v>1.1399999999999999</v>
      </c>
      <c r="Z38" s="136">
        <v>2.3E-2</v>
      </c>
      <c r="AA38" s="149">
        <v>0.93400000000000005</v>
      </c>
    </row>
    <row r="39" spans="1:27" x14ac:dyDescent="0.3">
      <c r="A39" s="138" t="s">
        <v>3825</v>
      </c>
      <c r="B39" s="138" t="s">
        <v>3827</v>
      </c>
      <c r="C39" s="138" t="s">
        <v>3591</v>
      </c>
      <c r="D39" s="138" t="s">
        <v>3587</v>
      </c>
      <c r="E39" s="138" t="s">
        <v>4690</v>
      </c>
      <c r="F39" s="139">
        <v>1.051361</v>
      </c>
      <c r="G39" s="139">
        <v>3.7557E-2</v>
      </c>
      <c r="H39" s="139">
        <v>0.97774899999999998</v>
      </c>
      <c r="I39" s="139">
        <v>1.1305149999999999</v>
      </c>
      <c r="J39" s="139">
        <v>1.3524099999999999</v>
      </c>
      <c r="K39" s="139">
        <v>0.179448</v>
      </c>
      <c r="L39" s="138" t="s">
        <v>4691</v>
      </c>
      <c r="M39" s="138" t="s">
        <v>4692</v>
      </c>
      <c r="N39" s="138" t="s">
        <v>4693</v>
      </c>
      <c r="O39" s="138" t="s">
        <v>4694</v>
      </c>
      <c r="P39" s="138" t="s">
        <v>3605</v>
      </c>
      <c r="Q39" s="138" t="s">
        <v>4318</v>
      </c>
      <c r="R39" s="138" t="s">
        <v>3828</v>
      </c>
      <c r="S39" s="144" t="s">
        <v>3826</v>
      </c>
      <c r="T39" s="138">
        <v>0.99478999999999995</v>
      </c>
      <c r="U39" s="138">
        <v>0.98287999999999998</v>
      </c>
      <c r="V39" s="138" t="s">
        <v>4991</v>
      </c>
      <c r="W39" s="138" t="s">
        <v>3591</v>
      </c>
      <c r="X39" s="131">
        <v>0.37698599999999999</v>
      </c>
      <c r="Y39" s="130">
        <v>1.1399999999999999</v>
      </c>
      <c r="Z39" s="136">
        <v>5.5E-2</v>
      </c>
      <c r="AA39" s="149">
        <v>0.97099999999999997</v>
      </c>
    </row>
    <row r="40" spans="1:27" ht="28.8" x14ac:dyDescent="0.3">
      <c r="A40" s="138" t="s">
        <v>3812</v>
      </c>
      <c r="B40" s="138" t="s">
        <v>3814</v>
      </c>
      <c r="C40" s="138" t="s">
        <v>3588</v>
      </c>
      <c r="D40" s="138" t="s">
        <v>3593</v>
      </c>
      <c r="E40" s="138" t="s">
        <v>4695</v>
      </c>
      <c r="F40" s="139">
        <v>1.050764</v>
      </c>
      <c r="G40" s="139">
        <v>3.7287000000000001E-2</v>
      </c>
      <c r="H40" s="139">
        <v>0.97768100000000002</v>
      </c>
      <c r="I40" s="139">
        <v>1.129311</v>
      </c>
      <c r="J40" s="139">
        <v>1.3463080000000001</v>
      </c>
      <c r="K40" s="139">
        <v>0.181418</v>
      </c>
      <c r="L40" s="138" t="s">
        <v>4696</v>
      </c>
      <c r="M40" s="138" t="s">
        <v>4697</v>
      </c>
      <c r="N40" s="138" t="s">
        <v>4698</v>
      </c>
      <c r="O40" s="138" t="s">
        <v>4699</v>
      </c>
      <c r="P40" s="138" t="s">
        <v>3605</v>
      </c>
      <c r="Q40" s="138" t="s">
        <v>4318</v>
      </c>
      <c r="R40" s="138" t="s">
        <v>3762</v>
      </c>
      <c r="S40" s="144" t="s">
        <v>3813</v>
      </c>
      <c r="T40" s="138">
        <v>0.99992000000000003</v>
      </c>
      <c r="U40" s="138">
        <v>0.99975999999999998</v>
      </c>
      <c r="V40" s="138" t="s">
        <v>4985</v>
      </c>
      <c r="W40" s="138" t="s">
        <v>3588</v>
      </c>
      <c r="X40" s="131">
        <v>0.379747</v>
      </c>
      <c r="Y40" s="130">
        <v>1.1100000000000001</v>
      </c>
      <c r="Z40" s="152" t="s">
        <v>71</v>
      </c>
      <c r="AA40" s="149">
        <v>0.86699999999999999</v>
      </c>
    </row>
    <row r="41" spans="1:27" x14ac:dyDescent="0.3">
      <c r="A41" s="138" t="s">
        <v>3821</v>
      </c>
      <c r="B41" s="138" t="s">
        <v>3823</v>
      </c>
      <c r="C41" s="151" t="s">
        <v>3587</v>
      </c>
      <c r="D41" s="151" t="s">
        <v>3588</v>
      </c>
      <c r="E41" s="138" t="s">
        <v>4700</v>
      </c>
      <c r="F41" s="139">
        <v>1.05306167150373</v>
      </c>
      <c r="G41" s="139">
        <v>3.6169E-2</v>
      </c>
      <c r="H41" s="139">
        <v>0.97444707436882616</v>
      </c>
      <c r="I41" s="139">
        <v>1.1380189366351057</v>
      </c>
      <c r="J41" s="139">
        <v>-1.30609</v>
      </c>
      <c r="K41" s="139">
        <v>0.19481000000000001</v>
      </c>
      <c r="L41" s="138" t="s">
        <v>4701</v>
      </c>
      <c r="M41" s="138" t="s">
        <v>4702</v>
      </c>
      <c r="N41" s="138" t="s">
        <v>4703</v>
      </c>
      <c r="O41" s="138" t="s">
        <v>4704</v>
      </c>
      <c r="P41" s="138" t="s">
        <v>3605</v>
      </c>
      <c r="Q41" s="138" t="s">
        <v>4310</v>
      </c>
      <c r="R41" s="138" t="s">
        <v>3824</v>
      </c>
      <c r="S41" s="144" t="s">
        <v>3822</v>
      </c>
      <c r="T41" s="138">
        <v>0.99992000000000003</v>
      </c>
      <c r="U41" s="138">
        <v>0.99972000000000005</v>
      </c>
      <c r="V41" s="138" t="s">
        <v>4985</v>
      </c>
      <c r="W41" s="151" t="s">
        <v>3587</v>
      </c>
      <c r="X41" s="131">
        <v>0.68056300000000003</v>
      </c>
      <c r="Y41" s="130">
        <v>1.1200000000000001</v>
      </c>
      <c r="Z41" s="136">
        <v>1.0999999999999999E-2</v>
      </c>
      <c r="AA41" s="149">
        <v>0.88700000000000001</v>
      </c>
    </row>
    <row r="42" spans="1:27" x14ac:dyDescent="0.3">
      <c r="A42" s="138" t="s">
        <v>3833</v>
      </c>
      <c r="B42" s="138" t="s">
        <v>3835</v>
      </c>
      <c r="C42" s="138" t="s">
        <v>3588</v>
      </c>
      <c r="D42" s="138" t="s">
        <v>3587</v>
      </c>
      <c r="E42" s="138" t="s">
        <v>4705</v>
      </c>
      <c r="F42" s="139">
        <v>1.053558</v>
      </c>
      <c r="G42" s="139">
        <v>4.3186000000000002E-2</v>
      </c>
      <c r="H42" s="139">
        <v>0.96891300000000002</v>
      </c>
      <c r="I42" s="139">
        <v>1.1455979999999999</v>
      </c>
      <c r="J42" s="139">
        <v>1.22096</v>
      </c>
      <c r="K42" s="139">
        <v>0.225521</v>
      </c>
      <c r="L42" s="138" t="s">
        <v>4706</v>
      </c>
      <c r="M42" s="138" t="s">
        <v>4707</v>
      </c>
      <c r="N42" s="138" t="s">
        <v>4708</v>
      </c>
      <c r="O42" s="138" t="s">
        <v>3738</v>
      </c>
      <c r="P42" s="138" t="s">
        <v>3605</v>
      </c>
      <c r="Q42" s="138" t="s">
        <v>4310</v>
      </c>
      <c r="R42" s="138" t="s">
        <v>3828</v>
      </c>
      <c r="S42" s="144" t="s">
        <v>3834</v>
      </c>
      <c r="T42" s="146">
        <v>0.99126999999999998</v>
      </c>
      <c r="U42" s="146">
        <v>0.96123999999999998</v>
      </c>
      <c r="V42" s="130" t="s">
        <v>4991</v>
      </c>
      <c r="W42" s="138" t="s">
        <v>3587</v>
      </c>
      <c r="X42" s="131">
        <f>1-0.231811</f>
        <v>0.76818900000000001</v>
      </c>
      <c r="Y42" s="130">
        <v>1.45</v>
      </c>
      <c r="Z42" s="147">
        <v>1</v>
      </c>
      <c r="AA42" s="148">
        <v>1</v>
      </c>
    </row>
    <row r="43" spans="1:27" ht="43.2" x14ac:dyDescent="0.3">
      <c r="A43" s="138" t="s">
        <v>3836</v>
      </c>
      <c r="B43" s="138" t="s">
        <v>3838</v>
      </c>
      <c r="C43" s="151" t="s">
        <v>3587</v>
      </c>
      <c r="D43" s="151" t="s">
        <v>3591</v>
      </c>
      <c r="E43" s="138" t="s">
        <v>4709</v>
      </c>
      <c r="F43" s="139">
        <v>0.96045425644512827</v>
      </c>
      <c r="G43" s="139">
        <v>3.5732E-2</v>
      </c>
      <c r="H43" s="139">
        <v>0.89584863741422249</v>
      </c>
      <c r="I43" s="139">
        <v>1.0297187117395141</v>
      </c>
      <c r="J43" s="139">
        <v>1.1356999999999999</v>
      </c>
      <c r="K43" s="139">
        <v>0.259598</v>
      </c>
      <c r="L43" s="138" t="s">
        <v>4710</v>
      </c>
      <c r="M43" s="138" t="s">
        <v>4711</v>
      </c>
      <c r="N43" s="138" t="s">
        <v>4712</v>
      </c>
      <c r="O43" s="138" t="s">
        <v>4713</v>
      </c>
      <c r="P43" s="138" t="s">
        <v>3605</v>
      </c>
      <c r="Q43" s="138" t="s">
        <v>4310</v>
      </c>
      <c r="R43" s="138" t="s">
        <v>3839</v>
      </c>
      <c r="S43" s="144" t="s">
        <v>3837</v>
      </c>
      <c r="T43" s="138">
        <v>0.99695999999999996</v>
      </c>
      <c r="U43" s="138">
        <v>0.99063999999999997</v>
      </c>
      <c r="V43" s="138" t="s">
        <v>4991</v>
      </c>
      <c r="W43" s="151" t="s">
        <v>3591</v>
      </c>
      <c r="X43" s="131">
        <f>1-0.487704</f>
        <v>0.51229599999999997</v>
      </c>
      <c r="Y43" s="130">
        <v>1.1200000000000001</v>
      </c>
      <c r="Z43" s="136">
        <v>2.1000000000000001E-2</v>
      </c>
      <c r="AA43" s="149">
        <v>0.92799999999999994</v>
      </c>
    </row>
    <row r="44" spans="1:27" ht="28.8" x14ac:dyDescent="0.3">
      <c r="A44" s="138" t="s">
        <v>3840</v>
      </c>
      <c r="B44" s="138" t="s">
        <v>3842</v>
      </c>
      <c r="C44" s="138" t="s">
        <v>3593</v>
      </c>
      <c r="D44" s="138" t="s">
        <v>3588</v>
      </c>
      <c r="E44" s="138" t="s">
        <v>4714</v>
      </c>
      <c r="F44" s="139">
        <v>1.042597</v>
      </c>
      <c r="G44" s="139">
        <v>3.8123999999999998E-2</v>
      </c>
      <c r="H44" s="139">
        <v>0.96787500000000004</v>
      </c>
      <c r="I44" s="139">
        <v>1.123089</v>
      </c>
      <c r="J44" s="139">
        <v>1.0994170000000001</v>
      </c>
      <c r="K44" s="139">
        <v>0.27513100000000001</v>
      </c>
      <c r="L44" s="138" t="s">
        <v>4715</v>
      </c>
      <c r="M44" s="138" t="s">
        <v>4716</v>
      </c>
      <c r="N44" s="138" t="s">
        <v>4717</v>
      </c>
      <c r="O44" s="138" t="s">
        <v>4718</v>
      </c>
      <c r="P44" s="138" t="s">
        <v>3605</v>
      </c>
      <c r="Q44" s="138" t="s">
        <v>4318</v>
      </c>
      <c r="R44" s="138" t="s">
        <v>3843</v>
      </c>
      <c r="S44" s="144" t="s">
        <v>3841</v>
      </c>
      <c r="T44" s="138">
        <v>0.99956</v>
      </c>
      <c r="U44" s="138">
        <v>0.99848000000000003</v>
      </c>
      <c r="V44" s="138" t="s">
        <v>4985</v>
      </c>
      <c r="W44" s="138" t="s">
        <v>3593</v>
      </c>
      <c r="X44" s="131">
        <v>0.63410200000000005</v>
      </c>
      <c r="Y44" s="130">
        <v>1.1100000000000001</v>
      </c>
      <c r="Z44" s="152" t="s">
        <v>71</v>
      </c>
      <c r="AA44" s="149">
        <v>0.85799999999999998</v>
      </c>
    </row>
    <row r="45" spans="1:27" x14ac:dyDescent="0.3">
      <c r="A45" s="138" t="s">
        <v>3850</v>
      </c>
      <c r="B45" s="138" t="s">
        <v>3852</v>
      </c>
      <c r="C45" s="151" t="s">
        <v>3587</v>
      </c>
      <c r="D45" s="151" t="s">
        <v>3588</v>
      </c>
      <c r="E45" s="138" t="s">
        <v>4719</v>
      </c>
      <c r="F45" s="139">
        <v>0.96345239678052752</v>
      </c>
      <c r="G45" s="139">
        <v>3.8174E-2</v>
      </c>
      <c r="H45" s="139">
        <v>0.89400018595203867</v>
      </c>
      <c r="I45" s="139">
        <v>1.0382997633714839</v>
      </c>
      <c r="J45" s="139">
        <v>0.97538999999999998</v>
      </c>
      <c r="K45" s="139">
        <v>0.33294800000000002</v>
      </c>
      <c r="L45" s="138" t="s">
        <v>4720</v>
      </c>
      <c r="M45" s="138" t="s">
        <v>4721</v>
      </c>
      <c r="N45" s="138" t="s">
        <v>4722</v>
      </c>
      <c r="O45" s="138" t="s">
        <v>3738</v>
      </c>
      <c r="P45" s="138" t="s">
        <v>3605</v>
      </c>
      <c r="Q45" s="138" t="s">
        <v>4310</v>
      </c>
      <c r="R45" s="138" t="s">
        <v>3722</v>
      </c>
      <c r="S45" s="144" t="s">
        <v>3851</v>
      </c>
      <c r="T45" s="138">
        <v>0.99483999999999995</v>
      </c>
      <c r="U45" s="138">
        <v>0.98045000000000004</v>
      </c>
      <c r="V45" s="138" t="s">
        <v>4991</v>
      </c>
      <c r="W45" s="151" t="s">
        <v>3587</v>
      </c>
      <c r="X45" s="131">
        <v>0.33829599999999999</v>
      </c>
      <c r="Y45" s="130">
        <v>1.22</v>
      </c>
      <c r="Z45" s="136">
        <v>0.61399999999999999</v>
      </c>
      <c r="AA45" s="148">
        <v>1</v>
      </c>
    </row>
    <row r="46" spans="1:27" x14ac:dyDescent="0.3">
      <c r="A46" s="138" t="s">
        <v>3853</v>
      </c>
      <c r="B46" s="138" t="s">
        <v>3855</v>
      </c>
      <c r="C46" s="151" t="s">
        <v>3591</v>
      </c>
      <c r="D46" s="151" t="s">
        <v>3587</v>
      </c>
      <c r="E46" s="138" t="s">
        <v>4723</v>
      </c>
      <c r="F46" s="139">
        <v>1.0452073064171548</v>
      </c>
      <c r="G46" s="139">
        <v>4.3180000000000003E-2</v>
      </c>
      <c r="H46" s="139">
        <v>0.95274844106536327</v>
      </c>
      <c r="I46" s="139">
        <v>1.1466377713948275</v>
      </c>
      <c r="J46" s="139">
        <v>-0.93567199999999995</v>
      </c>
      <c r="K46" s="139">
        <v>0.35301199999999999</v>
      </c>
      <c r="L46" s="138" t="s">
        <v>4724</v>
      </c>
      <c r="M46" s="138" t="s">
        <v>4725</v>
      </c>
      <c r="N46" s="138" t="s">
        <v>4726</v>
      </c>
      <c r="O46" s="138" t="s">
        <v>3738</v>
      </c>
      <c r="P46" s="138" t="s">
        <v>3605</v>
      </c>
      <c r="Q46" s="138" t="s">
        <v>4318</v>
      </c>
      <c r="R46" s="138" t="s">
        <v>3772</v>
      </c>
      <c r="S46" s="144" t="s">
        <v>3854</v>
      </c>
      <c r="T46" s="138">
        <v>0.98509000000000002</v>
      </c>
      <c r="U46" s="138">
        <v>0.92240999999999995</v>
      </c>
      <c r="V46" s="138" t="s">
        <v>4991</v>
      </c>
      <c r="W46" s="151" t="s">
        <v>3591</v>
      </c>
      <c r="X46" s="131">
        <v>0.77029099999999995</v>
      </c>
      <c r="Y46" s="130">
        <v>1.19</v>
      </c>
      <c r="Z46" s="150">
        <v>0.13500000000000001</v>
      </c>
      <c r="AA46" s="149">
        <v>0.99199999999999999</v>
      </c>
    </row>
    <row r="47" spans="1:27" x14ac:dyDescent="0.3">
      <c r="A47" s="138" t="s">
        <v>3844</v>
      </c>
      <c r="B47" s="138" t="s">
        <v>3846</v>
      </c>
      <c r="C47" s="138" t="s">
        <v>3587</v>
      </c>
      <c r="D47" s="138" t="s">
        <v>3593</v>
      </c>
      <c r="E47" s="138" t="s">
        <v>4727</v>
      </c>
      <c r="F47" s="139">
        <v>1.033639</v>
      </c>
      <c r="G47" s="139">
        <v>3.6575999999999997E-2</v>
      </c>
      <c r="H47" s="139">
        <v>0.96194900000000005</v>
      </c>
      <c r="I47" s="139">
        <v>1.110671</v>
      </c>
      <c r="J47" s="139">
        <v>0.90217199999999997</v>
      </c>
      <c r="K47" s="139">
        <v>0.37051800000000001</v>
      </c>
      <c r="L47" s="138" t="s">
        <v>4728</v>
      </c>
      <c r="M47" s="138" t="s">
        <v>4729</v>
      </c>
      <c r="N47" s="138" t="s">
        <v>4730</v>
      </c>
      <c r="O47" s="138" t="s">
        <v>4731</v>
      </c>
      <c r="P47" s="138" t="s">
        <v>3605</v>
      </c>
      <c r="Q47" s="138" t="s">
        <v>4318</v>
      </c>
      <c r="R47" s="138" t="s">
        <v>3843</v>
      </c>
      <c r="S47" s="144" t="s">
        <v>3845</v>
      </c>
      <c r="T47" s="138">
        <v>0.99782999999999999</v>
      </c>
      <c r="U47" s="138">
        <v>0.99292999999999998</v>
      </c>
      <c r="V47" s="138" t="s">
        <v>4991</v>
      </c>
      <c r="W47" s="138" t="s">
        <v>3587</v>
      </c>
      <c r="X47" s="131">
        <v>0.40645900000000001</v>
      </c>
      <c r="Y47" s="130">
        <v>1.1100000000000001</v>
      </c>
      <c r="Z47" s="152" t="s">
        <v>71</v>
      </c>
      <c r="AA47" s="149">
        <v>0.875</v>
      </c>
    </row>
    <row r="48" spans="1:27" x14ac:dyDescent="0.3">
      <c r="A48" s="138" t="s">
        <v>3862</v>
      </c>
      <c r="B48" s="138" t="s">
        <v>3864</v>
      </c>
      <c r="C48" s="151" t="s">
        <v>3588</v>
      </c>
      <c r="D48" s="151" t="s">
        <v>3593</v>
      </c>
      <c r="E48" s="138" t="s">
        <v>4732</v>
      </c>
      <c r="F48" s="139">
        <v>1.0441901261381672</v>
      </c>
      <c r="G48" s="139">
        <v>4.5637999999999998E-2</v>
      </c>
      <c r="H48" s="139">
        <v>0.94666041870790307</v>
      </c>
      <c r="I48" s="139">
        <v>1.1517685405940823</v>
      </c>
      <c r="J48" s="139">
        <v>-0.86434</v>
      </c>
      <c r="K48" s="139">
        <v>0.39092300000000002</v>
      </c>
      <c r="L48" s="138" t="s">
        <v>4733</v>
      </c>
      <c r="M48" s="138" t="s">
        <v>4734</v>
      </c>
      <c r="N48" s="138" t="s">
        <v>4735</v>
      </c>
      <c r="O48" s="138" t="s">
        <v>4736</v>
      </c>
      <c r="P48" s="138" t="s">
        <v>3605</v>
      </c>
      <c r="Q48" s="138" t="s">
        <v>4318</v>
      </c>
      <c r="R48" s="138" t="s">
        <v>3839</v>
      </c>
      <c r="S48" s="144" t="s">
        <v>3863</v>
      </c>
      <c r="T48" s="138">
        <v>0.99480000000000002</v>
      </c>
      <c r="U48" s="138">
        <v>0.9667</v>
      </c>
      <c r="V48" s="138" t="s">
        <v>4991</v>
      </c>
      <c r="W48" s="151" t="s">
        <v>3588</v>
      </c>
      <c r="X48" s="131">
        <v>0.152507</v>
      </c>
      <c r="Y48" s="130">
        <v>1.1499999999999999</v>
      </c>
      <c r="Z48" s="152" t="s">
        <v>71</v>
      </c>
      <c r="AA48" s="149">
        <v>0.86499999999999999</v>
      </c>
    </row>
    <row r="49" spans="1:27" x14ac:dyDescent="0.3">
      <c r="A49" s="138" t="s">
        <v>3847</v>
      </c>
      <c r="B49" s="138" t="s">
        <v>3849</v>
      </c>
      <c r="C49" s="138" t="s">
        <v>3587</v>
      </c>
      <c r="D49" s="138" t="s">
        <v>3593</v>
      </c>
      <c r="E49" s="138" t="s">
        <v>4737</v>
      </c>
      <c r="F49" s="139">
        <v>1.0312349999999999</v>
      </c>
      <c r="G49" s="139">
        <v>3.5693000000000003E-2</v>
      </c>
      <c r="H49" s="139">
        <v>0.96127600000000002</v>
      </c>
      <c r="I49" s="139">
        <v>1.1062860000000001</v>
      </c>
      <c r="J49" s="139">
        <v>0.85813099999999998</v>
      </c>
      <c r="K49" s="139">
        <v>0.39433499999999999</v>
      </c>
      <c r="L49" s="138" t="s">
        <v>4738</v>
      </c>
      <c r="M49" s="138" t="s">
        <v>4739</v>
      </c>
      <c r="N49" s="138" t="s">
        <v>4740</v>
      </c>
      <c r="O49" s="138" t="s">
        <v>4741</v>
      </c>
      <c r="P49" s="138" t="s">
        <v>3605</v>
      </c>
      <c r="Q49" s="138" t="s">
        <v>4318</v>
      </c>
      <c r="R49" s="138" t="s">
        <v>3762</v>
      </c>
      <c r="S49" s="144" t="s">
        <v>3848</v>
      </c>
      <c r="T49" s="138">
        <v>0.99956999999999996</v>
      </c>
      <c r="U49" s="138">
        <v>0.99873000000000001</v>
      </c>
      <c r="V49" s="138" t="s">
        <v>4991</v>
      </c>
      <c r="W49" s="138" t="s">
        <v>3587</v>
      </c>
      <c r="X49" s="131">
        <v>0.46648200000000001</v>
      </c>
      <c r="Y49" s="130">
        <v>1.1200000000000001</v>
      </c>
      <c r="Z49" s="150">
        <v>2.1000000000000001E-2</v>
      </c>
      <c r="AA49" s="149">
        <v>0.92799999999999994</v>
      </c>
    </row>
    <row r="50" spans="1:27" x14ac:dyDescent="0.3">
      <c r="A50" s="138" t="s">
        <v>3856</v>
      </c>
      <c r="B50" s="138" t="s">
        <v>3858</v>
      </c>
      <c r="C50" s="151" t="s">
        <v>3588</v>
      </c>
      <c r="D50" s="151" t="s">
        <v>3593</v>
      </c>
      <c r="E50" s="138" t="s">
        <v>4742</v>
      </c>
      <c r="F50" s="139">
        <v>0.96776097852248066</v>
      </c>
      <c r="G50" s="139">
        <v>3.9886999999999999E-2</v>
      </c>
      <c r="H50" s="139">
        <v>0.89454079642756179</v>
      </c>
      <c r="I50" s="139">
        <v>1.0469735136640512</v>
      </c>
      <c r="J50" s="139">
        <v>0.81639700000000004</v>
      </c>
      <c r="K50" s="139">
        <v>0.41773900000000003</v>
      </c>
      <c r="L50" s="138" t="s">
        <v>4743</v>
      </c>
      <c r="M50" s="138" t="s">
        <v>4744</v>
      </c>
      <c r="N50" s="138" t="s">
        <v>4745</v>
      </c>
      <c r="O50" s="138" t="s">
        <v>3738</v>
      </c>
      <c r="P50" s="138" t="s">
        <v>3605</v>
      </c>
      <c r="Q50" s="138" t="s">
        <v>4318</v>
      </c>
      <c r="R50" s="138" t="s">
        <v>3839</v>
      </c>
      <c r="S50" s="144" t="s">
        <v>3857</v>
      </c>
      <c r="T50" s="138">
        <v>0.99855000000000005</v>
      </c>
      <c r="U50" s="138">
        <v>0.99409000000000003</v>
      </c>
      <c r="V50" s="138" t="s">
        <v>4991</v>
      </c>
      <c r="W50" s="151" t="s">
        <v>3588</v>
      </c>
      <c r="X50" s="131">
        <v>0.26843400000000001</v>
      </c>
      <c r="Y50" s="130">
        <v>1.1499999999999999</v>
      </c>
      <c r="Z50" s="136">
        <v>4.7E-2</v>
      </c>
      <c r="AA50" s="149">
        <v>0.96599999999999997</v>
      </c>
    </row>
    <row r="51" spans="1:27" x14ac:dyDescent="0.3">
      <c r="A51" s="138" t="s">
        <v>3874</v>
      </c>
      <c r="B51" s="138" t="s">
        <v>3876</v>
      </c>
      <c r="C51" s="151" t="s">
        <v>3588</v>
      </c>
      <c r="D51" s="151" t="s">
        <v>3593</v>
      </c>
      <c r="E51" s="138" t="s">
        <v>4746</v>
      </c>
      <c r="F51" s="139">
        <v>1.0441563269086396</v>
      </c>
      <c r="G51" s="139">
        <v>5.0692000000000001E-2</v>
      </c>
      <c r="H51" s="139">
        <v>0.93583275545660682</v>
      </c>
      <c r="I51" s="139">
        <v>1.1650191354392996</v>
      </c>
      <c r="J51" s="139">
        <v>-0.77323200000000003</v>
      </c>
      <c r="K51" s="139">
        <v>0.44278600000000001</v>
      </c>
      <c r="L51" s="138" t="s">
        <v>4747</v>
      </c>
      <c r="M51" s="138" t="s">
        <v>4748</v>
      </c>
      <c r="N51" s="138" t="s">
        <v>4749</v>
      </c>
      <c r="O51" s="138" t="s">
        <v>3738</v>
      </c>
      <c r="P51" s="138" t="s">
        <v>3605</v>
      </c>
      <c r="Q51" s="138" t="s">
        <v>4318</v>
      </c>
      <c r="R51" s="138" t="s">
        <v>3877</v>
      </c>
      <c r="S51" s="144" t="s">
        <v>3875</v>
      </c>
      <c r="T51" s="138">
        <v>0.99241999999999997</v>
      </c>
      <c r="U51" s="138">
        <v>0.93479999999999996</v>
      </c>
      <c r="V51" s="138" t="s">
        <v>4991</v>
      </c>
      <c r="W51" s="151" t="s">
        <v>3588</v>
      </c>
      <c r="X51" s="131">
        <v>0.11985899999999999</v>
      </c>
      <c r="Y51" s="130">
        <v>1.19</v>
      </c>
      <c r="Z51" s="136">
        <v>2.5000000000000001E-2</v>
      </c>
      <c r="AA51" s="149">
        <v>0.93700000000000006</v>
      </c>
    </row>
    <row r="52" spans="1:27" x14ac:dyDescent="0.3">
      <c r="A52" s="138" t="s">
        <v>3859</v>
      </c>
      <c r="B52" s="138" t="s">
        <v>3860</v>
      </c>
      <c r="C52" s="138" t="s">
        <v>3588</v>
      </c>
      <c r="D52" s="138" t="s">
        <v>3591</v>
      </c>
      <c r="E52" s="138" t="s">
        <v>4750</v>
      </c>
      <c r="F52" s="139">
        <v>1.033312</v>
      </c>
      <c r="G52" s="139">
        <v>4.2696999999999999E-2</v>
      </c>
      <c r="H52" s="139">
        <v>0.94962599999999997</v>
      </c>
      <c r="I52" s="139">
        <v>1.1243719999999999</v>
      </c>
      <c r="J52" s="139">
        <v>0.76048099999999996</v>
      </c>
      <c r="K52" s="139">
        <v>0.45034600000000002</v>
      </c>
      <c r="L52" s="138" t="s">
        <v>4751</v>
      </c>
      <c r="M52" s="138" t="s">
        <v>4752</v>
      </c>
      <c r="N52" s="138" t="s">
        <v>4753</v>
      </c>
      <c r="O52" s="138" t="s">
        <v>4754</v>
      </c>
      <c r="P52" s="138" t="s">
        <v>3605</v>
      </c>
      <c r="Q52" s="138" t="s">
        <v>4318</v>
      </c>
      <c r="R52" s="138" t="s">
        <v>3861</v>
      </c>
      <c r="S52" s="144" t="s">
        <v>3736</v>
      </c>
      <c r="T52" s="138">
        <v>0.93222000000000005</v>
      </c>
      <c r="U52" s="138">
        <v>0.72531999999999996</v>
      </c>
      <c r="V52" s="138" t="s">
        <v>4991</v>
      </c>
      <c r="W52" s="138" t="s">
        <v>3588</v>
      </c>
      <c r="X52" s="131">
        <v>0.24529100000000001</v>
      </c>
      <c r="Y52" s="130">
        <v>1.25</v>
      </c>
      <c r="Z52" s="136">
        <v>0.67600000000000005</v>
      </c>
      <c r="AA52" s="148">
        <v>1</v>
      </c>
    </row>
    <row r="53" spans="1:27" ht="28.8" x14ac:dyDescent="0.3">
      <c r="A53" s="138" t="s">
        <v>3881</v>
      </c>
      <c r="B53" s="138" t="s">
        <v>3883</v>
      </c>
      <c r="C53" s="138" t="s">
        <v>3593</v>
      </c>
      <c r="D53" s="138" t="s">
        <v>3588</v>
      </c>
      <c r="E53" s="138" t="s">
        <v>4755</v>
      </c>
      <c r="F53" s="139">
        <v>0.97162899999999996</v>
      </c>
      <c r="G53" s="139">
        <v>3.5831000000000002E-2</v>
      </c>
      <c r="H53" s="139">
        <v>0.90139999999999998</v>
      </c>
      <c r="I53" s="139">
        <v>1.047331</v>
      </c>
      <c r="J53" s="139">
        <v>-0.75187999999999999</v>
      </c>
      <c r="K53" s="139">
        <v>0.45548699999999998</v>
      </c>
      <c r="L53" s="138" t="s">
        <v>4756</v>
      </c>
      <c r="M53" s="138" t="s">
        <v>4757</v>
      </c>
      <c r="N53" s="138" t="s">
        <v>4758</v>
      </c>
      <c r="O53" s="138" t="s">
        <v>3738</v>
      </c>
      <c r="P53" s="138" t="s">
        <v>3605</v>
      </c>
      <c r="Q53" s="138" t="s">
        <v>4318</v>
      </c>
      <c r="R53" s="138" t="s">
        <v>3747</v>
      </c>
      <c r="S53" s="144" t="s">
        <v>3882</v>
      </c>
      <c r="T53" s="138">
        <v>0.89546999999999999</v>
      </c>
      <c r="U53" s="138">
        <v>0.6714</v>
      </c>
      <c r="V53" s="138" t="s">
        <v>4991</v>
      </c>
      <c r="W53" s="138" t="s">
        <v>3588</v>
      </c>
      <c r="X53" s="131">
        <f>1-0.64626</f>
        <v>0.35374000000000005</v>
      </c>
      <c r="Y53" s="130">
        <v>1.1599999999999999</v>
      </c>
      <c r="Z53" s="136">
        <v>0.128</v>
      </c>
      <c r="AA53" s="149">
        <v>0.99099999999999999</v>
      </c>
    </row>
    <row r="54" spans="1:27" ht="43.2" x14ac:dyDescent="0.3">
      <c r="A54" s="138" t="s">
        <v>3865</v>
      </c>
      <c r="B54" s="138" t="s">
        <v>3867</v>
      </c>
      <c r="C54" s="151" t="s">
        <v>3593</v>
      </c>
      <c r="D54" s="151" t="s">
        <v>3591</v>
      </c>
      <c r="E54" s="138" t="s">
        <v>4759</v>
      </c>
      <c r="F54" s="139">
        <v>1.0287970584634505</v>
      </c>
      <c r="G54" s="139">
        <v>3.7464999999999998E-2</v>
      </c>
      <c r="H54" s="139">
        <v>0.95107480964237689</v>
      </c>
      <c r="I54" s="139">
        <v>1.1128706833137283</v>
      </c>
      <c r="J54" s="139">
        <v>-0.70838199999999996</v>
      </c>
      <c r="K54" s="139">
        <v>0.48198299999999999</v>
      </c>
      <c r="L54" s="138" t="s">
        <v>4760</v>
      </c>
      <c r="M54" s="138" t="s">
        <v>4761</v>
      </c>
      <c r="N54" s="138" t="s">
        <v>4762</v>
      </c>
      <c r="O54" s="138" t="s">
        <v>3738</v>
      </c>
      <c r="P54" s="138" t="s">
        <v>3605</v>
      </c>
      <c r="Q54" s="138" t="s">
        <v>4318</v>
      </c>
      <c r="R54" s="138" t="s">
        <v>3694</v>
      </c>
      <c r="S54" s="144" t="s">
        <v>3866</v>
      </c>
      <c r="T54" s="138">
        <v>0.99978999999999996</v>
      </c>
      <c r="U54" s="138">
        <v>0.99914000000000003</v>
      </c>
      <c r="V54" s="138" t="s">
        <v>4985</v>
      </c>
      <c r="W54" s="151" t="s">
        <v>3593</v>
      </c>
      <c r="X54" s="131">
        <v>0.27953899999999998</v>
      </c>
      <c r="Y54" s="130">
        <v>1.1599999999999999</v>
      </c>
      <c r="Z54" s="136">
        <v>8.3000000000000004E-2</v>
      </c>
      <c r="AA54" s="149">
        <v>0.98299999999999998</v>
      </c>
    </row>
    <row r="55" spans="1:27" ht="28.8" x14ac:dyDescent="0.3">
      <c r="A55" s="138" t="s">
        <v>3878</v>
      </c>
      <c r="B55" s="138" t="s">
        <v>3880</v>
      </c>
      <c r="C55" s="138" t="s">
        <v>3591</v>
      </c>
      <c r="D55" s="138" t="s">
        <v>3587</v>
      </c>
      <c r="E55" s="138" t="s">
        <v>4763</v>
      </c>
      <c r="F55" s="139">
        <v>1.027183</v>
      </c>
      <c r="G55" s="139">
        <v>3.8698999999999997E-2</v>
      </c>
      <c r="H55" s="139">
        <v>0.95133299999999998</v>
      </c>
      <c r="I55" s="139">
        <v>1.1090800000000001</v>
      </c>
      <c r="J55" s="139">
        <v>0.68526500000000001</v>
      </c>
      <c r="K55" s="139">
        <v>0.49639800000000001</v>
      </c>
      <c r="L55" s="138" t="s">
        <v>4764</v>
      </c>
      <c r="M55" s="138" t="s">
        <v>4765</v>
      </c>
      <c r="N55" s="138" t="s">
        <v>4766</v>
      </c>
      <c r="O55" s="138" t="s">
        <v>3738</v>
      </c>
      <c r="P55" s="138" t="s">
        <v>3605</v>
      </c>
      <c r="Q55" s="138" t="s">
        <v>4318</v>
      </c>
      <c r="R55" s="138" t="s">
        <v>3839</v>
      </c>
      <c r="S55" s="144" t="s">
        <v>3879</v>
      </c>
      <c r="T55" s="138">
        <v>0.99929000000000001</v>
      </c>
      <c r="U55" s="138">
        <v>0.99717999999999996</v>
      </c>
      <c r="V55" s="138" t="s">
        <v>4985</v>
      </c>
      <c r="W55" s="138" t="s">
        <v>3591</v>
      </c>
      <c r="X55" s="131">
        <v>0.29296</v>
      </c>
      <c r="Y55" s="130">
        <v>1.0900000000000001</v>
      </c>
      <c r="Z55" s="152" t="s">
        <v>71</v>
      </c>
      <c r="AA55" s="137">
        <v>0.66100000000000003</v>
      </c>
    </row>
    <row r="56" spans="1:27" ht="43.2" x14ac:dyDescent="0.3">
      <c r="A56" s="138" t="s">
        <v>3872</v>
      </c>
      <c r="B56" s="138" t="s">
        <v>3873</v>
      </c>
      <c r="C56" s="151" t="s">
        <v>3587</v>
      </c>
      <c r="D56" s="151" t="s">
        <v>3591</v>
      </c>
      <c r="E56" s="138" t="s">
        <v>4767</v>
      </c>
      <c r="F56" s="139">
        <v>0.97810607364747493</v>
      </c>
      <c r="G56" s="139">
        <v>3.5154999999999999E-2</v>
      </c>
      <c r="H56" s="139">
        <v>0.91218653849837672</v>
      </c>
      <c r="I56" s="139">
        <v>1.0487896966900196</v>
      </c>
      <c r="J56" s="139">
        <v>0.62185500000000005</v>
      </c>
      <c r="K56" s="139">
        <v>0.53708800000000001</v>
      </c>
      <c r="L56" s="138" t="s">
        <v>4768</v>
      </c>
      <c r="M56" s="138" t="s">
        <v>4769</v>
      </c>
      <c r="N56" s="138" t="s">
        <v>4770</v>
      </c>
      <c r="O56" s="138" t="s">
        <v>4771</v>
      </c>
      <c r="P56" s="138" t="s">
        <v>3605</v>
      </c>
      <c r="Q56" s="138" t="s">
        <v>4318</v>
      </c>
      <c r="R56" s="138" t="s">
        <v>3839</v>
      </c>
      <c r="S56" s="144" t="s">
        <v>3837</v>
      </c>
      <c r="T56" s="138">
        <v>0.99856</v>
      </c>
      <c r="U56" s="138">
        <v>0.99512999999999996</v>
      </c>
      <c r="V56" s="138" t="s">
        <v>4991</v>
      </c>
      <c r="W56" s="151" t="s">
        <v>3591</v>
      </c>
      <c r="X56" s="131">
        <f>1-0.459579</f>
        <v>0.54042100000000004</v>
      </c>
      <c r="Y56" s="130">
        <v>1.34</v>
      </c>
      <c r="Z56" s="147">
        <v>1</v>
      </c>
      <c r="AA56" s="148">
        <v>1</v>
      </c>
    </row>
    <row r="57" spans="1:27" ht="72" x14ac:dyDescent="0.3">
      <c r="A57" s="138" t="s">
        <v>3884</v>
      </c>
      <c r="B57" s="138" t="s">
        <v>3886</v>
      </c>
      <c r="C57" s="138" t="s">
        <v>3591</v>
      </c>
      <c r="D57" s="138" t="s">
        <v>3587</v>
      </c>
      <c r="E57" s="138" t="s">
        <v>4772</v>
      </c>
      <c r="F57" s="139">
        <v>1.0304930000000001</v>
      </c>
      <c r="G57" s="139">
        <v>4.8771000000000002E-2</v>
      </c>
      <c r="H57" s="139">
        <v>0.93490300000000004</v>
      </c>
      <c r="I57" s="139">
        <v>1.1358569999999999</v>
      </c>
      <c r="J57" s="139">
        <v>0.60475800000000002</v>
      </c>
      <c r="K57" s="139">
        <v>0.54833900000000002</v>
      </c>
      <c r="L57" s="138" t="s">
        <v>4773</v>
      </c>
      <c r="M57" s="138" t="s">
        <v>4774</v>
      </c>
      <c r="N57" s="138" t="s">
        <v>4775</v>
      </c>
      <c r="O57" s="138" t="s">
        <v>3738</v>
      </c>
      <c r="P57" s="138" t="s">
        <v>3605</v>
      </c>
      <c r="Q57" s="138" t="s">
        <v>4310</v>
      </c>
      <c r="R57" s="138" t="s">
        <v>3828</v>
      </c>
      <c r="S57" s="144" t="s">
        <v>3885</v>
      </c>
      <c r="T57" s="138">
        <v>0.93811999999999995</v>
      </c>
      <c r="U57" s="138">
        <v>0.66901999999999995</v>
      </c>
      <c r="V57" s="138" t="s">
        <v>4991</v>
      </c>
      <c r="W57" s="138" t="s">
        <v>3591</v>
      </c>
      <c r="X57" s="131">
        <v>0.15271999999999999</v>
      </c>
      <c r="Y57" s="130">
        <v>1.25</v>
      </c>
      <c r="Z57" s="136">
        <v>0.316</v>
      </c>
      <c r="AA57" s="149">
        <v>0.999</v>
      </c>
    </row>
    <row r="58" spans="1:27" x14ac:dyDescent="0.3">
      <c r="A58" s="138" t="s">
        <v>3911</v>
      </c>
      <c r="B58" s="138" t="s">
        <v>3913</v>
      </c>
      <c r="C58" s="138" t="s">
        <v>3593</v>
      </c>
      <c r="D58" s="138" t="s">
        <v>3588</v>
      </c>
      <c r="E58" s="138" t="s">
        <v>4776</v>
      </c>
      <c r="F58" s="139">
        <v>0.97426100000000004</v>
      </c>
      <c r="G58" s="139">
        <v>4.1430000000000002E-2</v>
      </c>
      <c r="H58" s="139">
        <v>0.89305800000000002</v>
      </c>
      <c r="I58" s="139">
        <v>1.0628489999999999</v>
      </c>
      <c r="J58" s="139">
        <v>-0.58726100000000003</v>
      </c>
      <c r="K58" s="139">
        <v>0.55997200000000003</v>
      </c>
      <c r="L58" s="138" t="s">
        <v>4777</v>
      </c>
      <c r="M58" s="138" t="s">
        <v>4778</v>
      </c>
      <c r="N58" s="138" t="s">
        <v>4779</v>
      </c>
      <c r="O58" s="138" t="s">
        <v>4780</v>
      </c>
      <c r="P58" s="138" t="s">
        <v>3605</v>
      </c>
      <c r="Q58" s="138" t="s">
        <v>4318</v>
      </c>
      <c r="R58" s="138" t="s">
        <v>3861</v>
      </c>
      <c r="S58" s="144" t="s">
        <v>3912</v>
      </c>
      <c r="T58" s="138">
        <v>0.99548999999999999</v>
      </c>
      <c r="U58" s="138">
        <v>0.98006000000000004</v>
      </c>
      <c r="V58" s="138" t="s">
        <v>4991</v>
      </c>
      <c r="W58" s="138" t="s">
        <v>3593</v>
      </c>
      <c r="X58" s="131">
        <v>0.20576800000000001</v>
      </c>
      <c r="Y58" s="130">
        <v>1.1299999999999999</v>
      </c>
      <c r="Z58" s="152" t="s">
        <v>71</v>
      </c>
      <c r="AA58" s="148">
        <v>0.86</v>
      </c>
    </row>
    <row r="59" spans="1:27" ht="28.8" x14ac:dyDescent="0.3">
      <c r="A59" s="138" t="s">
        <v>3868</v>
      </c>
      <c r="B59" s="138" t="s">
        <v>3870</v>
      </c>
      <c r="C59" s="138" t="s">
        <v>3593</v>
      </c>
      <c r="D59" s="138" t="s">
        <v>3588</v>
      </c>
      <c r="E59" s="138" t="s">
        <v>4781</v>
      </c>
      <c r="F59" s="139">
        <v>0.97392400000000001</v>
      </c>
      <c r="G59" s="139">
        <v>4.8913999999999999E-2</v>
      </c>
      <c r="H59" s="139">
        <v>0.87805200000000005</v>
      </c>
      <c r="I59" s="139">
        <v>1.0802639999999999</v>
      </c>
      <c r="J59" s="139">
        <v>-0.49974299999999999</v>
      </c>
      <c r="K59" s="139">
        <v>0.61988500000000002</v>
      </c>
      <c r="L59" s="138" t="s">
        <v>4782</v>
      </c>
      <c r="M59" s="138" t="s">
        <v>4783</v>
      </c>
      <c r="N59" s="138" t="s">
        <v>4784</v>
      </c>
      <c r="O59" s="138" t="s">
        <v>3738</v>
      </c>
      <c r="P59" s="138" t="s">
        <v>3605</v>
      </c>
      <c r="Q59" s="138" t="s">
        <v>4318</v>
      </c>
      <c r="R59" s="138" t="s">
        <v>3871</v>
      </c>
      <c r="S59" s="144" t="s">
        <v>3869</v>
      </c>
      <c r="T59" s="138">
        <v>0.98357000000000006</v>
      </c>
      <c r="U59" s="138">
        <v>0.91666999999999998</v>
      </c>
      <c r="V59" s="138" t="s">
        <v>4991</v>
      </c>
      <c r="W59" s="138" t="s">
        <v>3593</v>
      </c>
      <c r="X59" s="131">
        <v>0.80252500000000004</v>
      </c>
      <c r="Y59" s="130">
        <v>1.19</v>
      </c>
      <c r="Z59" s="136">
        <v>0.09</v>
      </c>
      <c r="AA59" s="149">
        <v>0.98499999999999999</v>
      </c>
    </row>
    <row r="60" spans="1:27" ht="28.8" x14ac:dyDescent="0.3">
      <c r="A60" s="138" t="s">
        <v>3904</v>
      </c>
      <c r="B60" s="138" t="s">
        <v>3906</v>
      </c>
      <c r="C60" s="151" t="s">
        <v>3591</v>
      </c>
      <c r="D60" s="151" t="s">
        <v>3588</v>
      </c>
      <c r="E60" s="138" t="s">
        <v>4785</v>
      </c>
      <c r="F60" s="139">
        <v>1.0180210078815186</v>
      </c>
      <c r="G60" s="139">
        <v>3.4620999999999999E-2</v>
      </c>
      <c r="H60" s="139">
        <v>0.94769662335693095</v>
      </c>
      <c r="I60" s="139">
        <v>1.093564264944376</v>
      </c>
      <c r="J60" s="139">
        <v>-0.48903999999999997</v>
      </c>
      <c r="K60" s="139">
        <v>0.62739999999999996</v>
      </c>
      <c r="L60" s="138" t="s">
        <v>4786</v>
      </c>
      <c r="M60" s="138" t="s">
        <v>4787</v>
      </c>
      <c r="N60" s="138" t="s">
        <v>4788</v>
      </c>
      <c r="O60" s="138" t="s">
        <v>4789</v>
      </c>
      <c r="P60" s="138" t="s">
        <v>3605</v>
      </c>
      <c r="Q60" s="138" t="s">
        <v>4318</v>
      </c>
      <c r="R60" s="138" t="s">
        <v>3907</v>
      </c>
      <c r="S60" s="144" t="s">
        <v>3905</v>
      </c>
      <c r="T60" s="138">
        <v>0.99351999999999996</v>
      </c>
      <c r="U60" s="138">
        <v>0.97824999999999995</v>
      </c>
      <c r="V60" s="138" t="s">
        <v>4991</v>
      </c>
      <c r="W60" s="151" t="s">
        <v>3591</v>
      </c>
      <c r="X60" s="131">
        <v>0.41956199999999999</v>
      </c>
      <c r="Y60" s="130">
        <v>1.1499999999999999</v>
      </c>
      <c r="Z60" s="136">
        <v>0.10199999999999999</v>
      </c>
      <c r="AA60" s="2">
        <v>98.7</v>
      </c>
    </row>
    <row r="61" spans="1:27" x14ac:dyDescent="0.3">
      <c r="A61" s="138" t="s">
        <v>3908</v>
      </c>
      <c r="B61" s="138" t="s">
        <v>3910</v>
      </c>
      <c r="C61" s="138" t="s">
        <v>3593</v>
      </c>
      <c r="D61" s="138" t="s">
        <v>3588</v>
      </c>
      <c r="E61" s="138" t="s">
        <v>4790</v>
      </c>
      <c r="F61" s="139">
        <v>1.0142629999999999</v>
      </c>
      <c r="G61" s="139">
        <v>3.6540000000000003E-2</v>
      </c>
      <c r="H61" s="139">
        <v>0.94264499999999996</v>
      </c>
      <c r="I61" s="139">
        <v>1.0913219999999999</v>
      </c>
      <c r="J61" s="139">
        <v>0.37905899999999998</v>
      </c>
      <c r="K61" s="139">
        <v>0.70674300000000001</v>
      </c>
      <c r="L61" s="138" t="s">
        <v>4791</v>
      </c>
      <c r="M61" s="138" t="s">
        <v>4792</v>
      </c>
      <c r="N61" s="138" t="s">
        <v>4793</v>
      </c>
      <c r="O61" s="138" t="s">
        <v>3738</v>
      </c>
      <c r="P61" s="138" t="s">
        <v>3605</v>
      </c>
      <c r="Q61" s="138" t="s">
        <v>4310</v>
      </c>
      <c r="R61" s="138" t="s">
        <v>3694</v>
      </c>
      <c r="S61" s="144" t="s">
        <v>3909</v>
      </c>
      <c r="T61" s="138">
        <v>0.99487000000000003</v>
      </c>
      <c r="U61" s="138">
        <v>0.98404999999999998</v>
      </c>
      <c r="V61" s="138" t="s">
        <v>4991</v>
      </c>
      <c r="W61" s="138" t="s">
        <v>3593</v>
      </c>
      <c r="X61" s="131">
        <v>0.375996</v>
      </c>
      <c r="Y61" s="130">
        <v>1.1100000000000001</v>
      </c>
      <c r="Z61" s="152" t="s">
        <v>71</v>
      </c>
      <c r="AA61" s="149">
        <v>0.86699999999999999</v>
      </c>
    </row>
    <row r="62" spans="1:27" ht="28.8" x14ac:dyDescent="0.3">
      <c r="A62" s="138" t="s">
        <v>3901</v>
      </c>
      <c r="B62" s="138" t="s">
        <v>3903</v>
      </c>
      <c r="C62" s="138" t="s">
        <v>3587</v>
      </c>
      <c r="D62" s="138" t="s">
        <v>3588</v>
      </c>
      <c r="E62" s="138" t="s">
        <v>4794</v>
      </c>
      <c r="F62" s="139">
        <v>1.0139530000000001</v>
      </c>
      <c r="G62" s="139">
        <v>3.8612E-2</v>
      </c>
      <c r="H62" s="139">
        <v>0.93827199999999999</v>
      </c>
      <c r="I62" s="139">
        <v>1.095737</v>
      </c>
      <c r="J62" s="139">
        <v>0.35010599999999997</v>
      </c>
      <c r="K62" s="139">
        <v>0.72821499999999995</v>
      </c>
      <c r="L62" s="138" t="s">
        <v>4795</v>
      </c>
      <c r="M62" s="138" t="s">
        <v>4796</v>
      </c>
      <c r="N62" s="138" t="s">
        <v>4797</v>
      </c>
      <c r="O62" s="138" t="s">
        <v>3738</v>
      </c>
      <c r="P62" s="138" t="s">
        <v>3605</v>
      </c>
      <c r="Q62" s="138" t="s">
        <v>4318</v>
      </c>
      <c r="R62" s="138" t="s">
        <v>3861</v>
      </c>
      <c r="S62" s="144" t="s">
        <v>3902</v>
      </c>
      <c r="T62" s="138">
        <v>0.99922999999999995</v>
      </c>
      <c r="U62" s="138">
        <v>0.99719999999999998</v>
      </c>
      <c r="V62" s="138" t="s">
        <v>4991</v>
      </c>
      <c r="W62" s="138" t="s">
        <v>3587</v>
      </c>
      <c r="X62" s="131">
        <v>0.67258200000000001</v>
      </c>
      <c r="Y62" s="130">
        <v>1.1200000000000001</v>
      </c>
      <c r="Z62" s="136">
        <v>1.2E-2</v>
      </c>
      <c r="AA62" s="149">
        <v>0.89200000000000002</v>
      </c>
    </row>
    <row r="63" spans="1:27" x14ac:dyDescent="0.3">
      <c r="A63" s="138" t="s">
        <v>3894</v>
      </c>
      <c r="B63" s="138" t="s">
        <v>3896</v>
      </c>
      <c r="C63" s="151" t="s">
        <v>3588</v>
      </c>
      <c r="D63" s="151" t="s">
        <v>3593</v>
      </c>
      <c r="E63" s="138" t="s">
        <v>4798</v>
      </c>
      <c r="F63" s="139">
        <v>0.98723407616115999</v>
      </c>
      <c r="G63" s="139">
        <v>3.6125999999999998E-2</v>
      </c>
      <c r="H63" s="139">
        <v>0.91822389787881098</v>
      </c>
      <c r="I63" s="139">
        <v>1.0614302772986599</v>
      </c>
      <c r="J63" s="139">
        <v>0.34751100000000001</v>
      </c>
      <c r="K63" s="139">
        <v>0.73015099999999999</v>
      </c>
      <c r="L63" s="138" t="s">
        <v>4799</v>
      </c>
      <c r="M63" s="138" t="s">
        <v>4800</v>
      </c>
      <c r="N63" s="138" t="s">
        <v>4801</v>
      </c>
      <c r="O63" s="138" t="s">
        <v>4802</v>
      </c>
      <c r="P63" s="138" t="s">
        <v>3605</v>
      </c>
      <c r="Q63" s="138" t="s">
        <v>4318</v>
      </c>
      <c r="R63" s="138" t="s">
        <v>3897</v>
      </c>
      <c r="S63" s="144" t="s">
        <v>3895</v>
      </c>
      <c r="T63" s="138">
        <v>0.99790999999999996</v>
      </c>
      <c r="U63" s="138">
        <v>0.99263000000000001</v>
      </c>
      <c r="V63" s="138" t="s">
        <v>4991</v>
      </c>
      <c r="W63" s="151" t="s">
        <v>3588</v>
      </c>
      <c r="X63" s="131">
        <v>0.59961699999999996</v>
      </c>
      <c r="Y63" s="130">
        <v>1.1299999999999999</v>
      </c>
      <c r="Z63" s="136">
        <v>3.2000000000000001E-2</v>
      </c>
      <c r="AA63" s="148">
        <v>0.95</v>
      </c>
    </row>
    <row r="64" spans="1:27" x14ac:dyDescent="0.3">
      <c r="A64" s="138" t="s">
        <v>3891</v>
      </c>
      <c r="B64" s="138" t="s">
        <v>3893</v>
      </c>
      <c r="C64" s="138" t="s">
        <v>3591</v>
      </c>
      <c r="D64" s="138" t="s">
        <v>3587</v>
      </c>
      <c r="E64" s="138" t="s">
        <v>4803</v>
      </c>
      <c r="F64" s="139">
        <v>1.0135719999999999</v>
      </c>
      <c r="G64" s="139">
        <v>4.2455E-2</v>
      </c>
      <c r="H64" s="139">
        <v>0.93035999999999996</v>
      </c>
      <c r="I64" s="139">
        <v>1.104228</v>
      </c>
      <c r="J64" s="139">
        <v>0.30844300000000002</v>
      </c>
      <c r="K64" s="139">
        <v>0.75948700000000002</v>
      </c>
      <c r="L64" s="138" t="s">
        <v>4804</v>
      </c>
      <c r="M64" s="138" t="s">
        <v>4805</v>
      </c>
      <c r="N64" s="138" t="s">
        <v>4806</v>
      </c>
      <c r="O64" s="138" t="s">
        <v>4807</v>
      </c>
      <c r="P64" s="138" t="s">
        <v>3605</v>
      </c>
      <c r="Q64" s="138" t="s">
        <v>4310</v>
      </c>
      <c r="R64" s="138" t="s">
        <v>3871</v>
      </c>
      <c r="S64" s="144" t="s">
        <v>3892</v>
      </c>
      <c r="T64" s="154">
        <v>0.99995000000000001</v>
      </c>
      <c r="U64" s="146">
        <v>0.99970999999999999</v>
      </c>
      <c r="V64" s="130" t="s">
        <v>4985</v>
      </c>
      <c r="W64" s="138" t="s">
        <v>3591</v>
      </c>
      <c r="X64" s="131">
        <v>0.21890599999999999</v>
      </c>
      <c r="Y64" s="130">
        <v>1.1200000000000001</v>
      </c>
      <c r="Z64" s="152" t="s">
        <v>71</v>
      </c>
      <c r="AA64" s="149">
        <v>0.81699999999999995</v>
      </c>
    </row>
    <row r="65" spans="1:27" ht="57.6" x14ac:dyDescent="0.3">
      <c r="A65" s="138" t="s">
        <v>3898</v>
      </c>
      <c r="B65" s="138" t="s">
        <v>3900</v>
      </c>
      <c r="C65" s="151" t="s">
        <v>3591</v>
      </c>
      <c r="D65" s="151" t="s">
        <v>3587</v>
      </c>
      <c r="E65" s="138" t="s">
        <v>4808</v>
      </c>
      <c r="F65" s="139">
        <v>1.0114066441325267</v>
      </c>
      <c r="G65" s="139">
        <v>3.5184E-2</v>
      </c>
      <c r="H65" s="139">
        <v>0.94086476762521976</v>
      </c>
      <c r="I65" s="139">
        <v>1.0872377854270996</v>
      </c>
      <c r="J65" s="139">
        <v>-0.30748700000000001</v>
      </c>
      <c r="K65" s="139">
        <v>0.76021000000000005</v>
      </c>
      <c r="L65" s="138" t="s">
        <v>4809</v>
      </c>
      <c r="M65" s="138" t="s">
        <v>4810</v>
      </c>
      <c r="N65" s="138" t="s">
        <v>4811</v>
      </c>
      <c r="O65" s="138" t="s">
        <v>4812</v>
      </c>
      <c r="P65" s="138" t="s">
        <v>3605</v>
      </c>
      <c r="Q65" s="138" t="s">
        <v>4318</v>
      </c>
      <c r="R65" s="138" t="s">
        <v>3824</v>
      </c>
      <c r="S65" s="144" t="s">
        <v>3899</v>
      </c>
      <c r="T65" s="138">
        <v>0.99990999999999997</v>
      </c>
      <c r="U65" s="138">
        <v>0.99968000000000001</v>
      </c>
      <c r="V65" s="138" t="s">
        <v>4985</v>
      </c>
      <c r="W65" s="151" t="s">
        <v>3591</v>
      </c>
      <c r="X65" s="131">
        <v>0.37770300000000001</v>
      </c>
      <c r="Y65" s="130">
        <v>1.05</v>
      </c>
      <c r="Z65" s="152" t="s">
        <v>71</v>
      </c>
      <c r="AA65" s="155">
        <v>0.3</v>
      </c>
    </row>
    <row r="66" spans="1:27" ht="28.8" x14ac:dyDescent="0.3">
      <c r="A66" s="138" t="s">
        <v>3919</v>
      </c>
      <c r="B66" s="138" t="s">
        <v>3920</v>
      </c>
      <c r="C66" s="151" t="s">
        <v>3588</v>
      </c>
      <c r="D66" s="151" t="s">
        <v>3593</v>
      </c>
      <c r="E66" s="138" t="s">
        <v>4813</v>
      </c>
      <c r="F66" s="139">
        <v>1.0140126406815788</v>
      </c>
      <c r="G66" s="139">
        <v>5.1230999999999999E-2</v>
      </c>
      <c r="H66" s="139">
        <v>0.91076506086642905</v>
      </c>
      <c r="I66" s="139">
        <v>1.1289637918732671</v>
      </c>
      <c r="J66" s="139">
        <v>-0.25397900000000001</v>
      </c>
      <c r="K66" s="139">
        <v>0.80096000000000001</v>
      </c>
      <c r="L66" s="138" t="s">
        <v>4814</v>
      </c>
      <c r="M66" s="138" t="s">
        <v>4815</v>
      </c>
      <c r="N66" s="138" t="s">
        <v>4816</v>
      </c>
      <c r="O66" s="138" t="s">
        <v>3738</v>
      </c>
      <c r="P66" s="138" t="s">
        <v>3605</v>
      </c>
      <c r="Q66" s="138" t="s">
        <v>4310</v>
      </c>
      <c r="R66" s="138" t="s">
        <v>3871</v>
      </c>
      <c r="S66" s="144" t="s">
        <v>3882</v>
      </c>
      <c r="T66" s="138">
        <v>0.92571000000000003</v>
      </c>
      <c r="U66" s="138">
        <v>0.46372999999999998</v>
      </c>
      <c r="V66" s="138" t="s">
        <v>4991</v>
      </c>
      <c r="W66" s="151" t="s">
        <v>3588</v>
      </c>
      <c r="X66" s="131">
        <v>0.123955</v>
      </c>
      <c r="Y66" s="130">
        <v>1.2</v>
      </c>
      <c r="Z66" s="136">
        <v>3.6999999999999998E-2</v>
      </c>
      <c r="AA66" s="149">
        <v>0.95499999999999996</v>
      </c>
    </row>
    <row r="67" spans="1:27" x14ac:dyDescent="0.3">
      <c r="A67" s="138" t="s">
        <v>3914</v>
      </c>
      <c r="B67" s="138" t="s">
        <v>3915</v>
      </c>
      <c r="C67" s="138" t="s">
        <v>3593</v>
      </c>
      <c r="D67" s="138" t="s">
        <v>3588</v>
      </c>
      <c r="E67" s="138" t="s">
        <v>4817</v>
      </c>
      <c r="F67" s="139">
        <v>1.010181</v>
      </c>
      <c r="G67" s="139">
        <v>3.9296999999999999E-2</v>
      </c>
      <c r="H67" s="139">
        <v>0.93315800000000004</v>
      </c>
      <c r="I67" s="139">
        <v>1.093561</v>
      </c>
      <c r="J67" s="139">
        <v>0.250332</v>
      </c>
      <c r="K67" s="139">
        <v>0.803759</v>
      </c>
      <c r="L67" s="138" t="s">
        <v>4818</v>
      </c>
      <c r="M67" s="138" t="s">
        <v>4819</v>
      </c>
      <c r="N67" s="138" t="s">
        <v>4820</v>
      </c>
      <c r="O67" s="138" t="s">
        <v>3738</v>
      </c>
      <c r="P67" s="138" t="s">
        <v>3605</v>
      </c>
      <c r="Q67" s="138" t="s">
        <v>4318</v>
      </c>
      <c r="R67" s="138" t="s">
        <v>3861</v>
      </c>
      <c r="S67" s="144" t="s">
        <v>3810</v>
      </c>
      <c r="T67" s="138">
        <v>0.99988999999999995</v>
      </c>
      <c r="U67" s="138">
        <v>0.99961999999999995</v>
      </c>
      <c r="V67" s="138" t="s">
        <v>4985</v>
      </c>
      <c r="W67" s="138" t="s">
        <v>3593</v>
      </c>
      <c r="X67" s="131">
        <v>0.68916999999999995</v>
      </c>
      <c r="Y67" s="130">
        <v>1.1599999999999999</v>
      </c>
      <c r="Z67" s="136">
        <v>0.09</v>
      </c>
      <c r="AA67" s="149">
        <v>0.98399999999999999</v>
      </c>
    </row>
    <row r="68" spans="1:27" x14ac:dyDescent="0.3">
      <c r="A68" s="138" t="s">
        <v>3887</v>
      </c>
      <c r="B68" s="138" t="s">
        <v>3889</v>
      </c>
      <c r="C68" s="138" t="s">
        <v>3593</v>
      </c>
      <c r="D68" s="138" t="s">
        <v>3591</v>
      </c>
      <c r="E68" s="138" t="s">
        <v>4821</v>
      </c>
      <c r="F68" s="139">
        <v>1.0210980000000001</v>
      </c>
      <c r="G68" s="139">
        <v>8.8094000000000006E-2</v>
      </c>
      <c r="H68" s="139">
        <v>0.84843500000000005</v>
      </c>
      <c r="I68" s="139">
        <v>1.2289000000000001</v>
      </c>
      <c r="J68" s="139">
        <v>0.220916</v>
      </c>
      <c r="K68" s="139">
        <v>0.82642199999999999</v>
      </c>
      <c r="L68" s="138" t="s">
        <v>4822</v>
      </c>
      <c r="M68" s="138" t="s">
        <v>4823</v>
      </c>
      <c r="N68" s="138" t="s">
        <v>4824</v>
      </c>
      <c r="O68" s="138" t="s">
        <v>3738</v>
      </c>
      <c r="P68" s="138" t="s">
        <v>138</v>
      </c>
      <c r="Q68" s="138" t="s">
        <v>4349</v>
      </c>
      <c r="R68" s="138" t="s">
        <v>3890</v>
      </c>
      <c r="S68" s="144" t="s">
        <v>3888</v>
      </c>
      <c r="T68" s="138">
        <v>0.99990999999999997</v>
      </c>
      <c r="U68" s="138">
        <v>0.99799000000000004</v>
      </c>
      <c r="V68" s="138" t="s">
        <v>4985</v>
      </c>
      <c r="W68" s="138" t="s">
        <v>3593</v>
      </c>
      <c r="X68" s="131">
        <v>0.84319699999999997</v>
      </c>
      <c r="Y68" s="130">
        <v>1.3</v>
      </c>
      <c r="Z68" s="136">
        <v>0.55500000000000005</v>
      </c>
      <c r="AA68" s="148">
        <v>1</v>
      </c>
    </row>
    <row r="69" spans="1:27" x14ac:dyDescent="0.3">
      <c r="A69" s="138" t="s">
        <v>3916</v>
      </c>
      <c r="B69" s="138" t="s">
        <v>3918</v>
      </c>
      <c r="C69" s="138" t="s">
        <v>3593</v>
      </c>
      <c r="D69" s="138" t="s">
        <v>3588</v>
      </c>
      <c r="E69" s="138" t="s">
        <v>4825</v>
      </c>
      <c r="F69" s="139">
        <v>1.0015019999999999</v>
      </c>
      <c r="G69" s="139">
        <v>3.6462000000000001E-2</v>
      </c>
      <c r="H69" s="139">
        <v>0.93003599999999997</v>
      </c>
      <c r="I69" s="139">
        <v>1.07846</v>
      </c>
      <c r="J69" s="139">
        <v>3.9740999999999999E-2</v>
      </c>
      <c r="K69" s="139">
        <v>0.96852000000000005</v>
      </c>
      <c r="L69" s="138" t="s">
        <v>4826</v>
      </c>
      <c r="M69" s="138" t="s">
        <v>4827</v>
      </c>
      <c r="N69" s="138" t="s">
        <v>4828</v>
      </c>
      <c r="O69" s="138" t="s">
        <v>3738</v>
      </c>
      <c r="P69" s="138" t="s">
        <v>3605</v>
      </c>
      <c r="Q69" s="138" t="s">
        <v>4318</v>
      </c>
      <c r="R69" s="138" t="s">
        <v>3897</v>
      </c>
      <c r="S69" s="144" t="s">
        <v>3917</v>
      </c>
      <c r="T69" s="138">
        <v>0.99961999999999995</v>
      </c>
      <c r="U69" s="138">
        <v>0.99848000000000003</v>
      </c>
      <c r="V69" s="138" t="s">
        <v>4985</v>
      </c>
      <c r="W69" s="138" t="s">
        <v>3593</v>
      </c>
      <c r="X69" s="131">
        <v>0.614819</v>
      </c>
      <c r="Y69" s="130">
        <v>1.05</v>
      </c>
      <c r="Z69" s="152" t="s">
        <v>71</v>
      </c>
      <c r="AA69" s="155">
        <v>0.3</v>
      </c>
    </row>
  </sheetData>
  <sortState ref="A2:T67">
    <sortCondition ref="B4:B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ST1. Cohort_information</vt:lpstr>
      <vt:lpstr>ST2. Cohort info GWAMA</vt:lpstr>
      <vt:lpstr>ST3. Power calculations</vt:lpstr>
      <vt:lpstr>ST4. DEPICT gene set enrichment</vt:lpstr>
      <vt:lpstr>ST5. DEPICT tissue enrichment</vt:lpstr>
      <vt:lpstr>ST6. Replication LADACTRL</vt:lpstr>
      <vt:lpstr>ST7. Chr10p15 LD</vt:lpstr>
      <vt:lpstr>ST8. DEPICT gene prioritization</vt:lpstr>
      <vt:lpstr>ST9. T1D loci in LADACTRL</vt:lpstr>
      <vt:lpstr>ST10. T2D loci in LADACTRL</vt:lpstr>
      <vt:lpstr>ST11. GAD tertiles</vt:lpstr>
      <vt:lpstr>ST12. HLA</vt:lpstr>
      <vt:lpstr>ST13. TCF7L2</vt:lpstr>
    </vt:vector>
  </TitlesOfParts>
  <Company>The Children's Hospital of Philadelphia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Editor</dc:creator>
  <cp:lastModifiedBy>Kathy Crabtree</cp:lastModifiedBy>
  <dcterms:created xsi:type="dcterms:W3CDTF">2017-01-05T17:20:23Z</dcterms:created>
  <dcterms:modified xsi:type="dcterms:W3CDTF">2018-09-14T19:36:26Z</dcterms:modified>
</cp:coreProperties>
</file>